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4"/>
  </bookViews>
  <sheets>
    <sheet name="Evening" sheetId="1" r:id="rId1"/>
    <sheet name="Lunchtime" sheetId="2" r:id="rId2"/>
    <sheet name="Sports team" sheetId="3" r:id="rId3"/>
    <sheet name="Pairs" sheetId="4" r:id="rId4"/>
    <sheet name="Roll of honour" sheetId="5" r:id="rId5"/>
    <sheet name="Perp updates" sheetId="6" state="hidden" r:id="rId6"/>
    <sheet name="Perpetuals" sheetId="7" state="hidden" r:id="rId7"/>
    <sheet name="2022" sheetId="8" r:id="rId8"/>
    <sheet name="2021" sheetId="9" r:id="rId9"/>
    <sheet name="2019" sheetId="10" r:id="rId10"/>
    <sheet name="2018" sheetId="11" r:id="rId11"/>
    <sheet name="2017" sheetId="12" r:id="rId12"/>
    <sheet name="2016" sheetId="13" r:id="rId13"/>
    <sheet name="2015" sheetId="14" r:id="rId14"/>
    <sheet name="2014" sheetId="15" r:id="rId15"/>
    <sheet name="2013" sheetId="16" r:id="rId16"/>
    <sheet name="2012" sheetId="17" r:id="rId17"/>
    <sheet name="2011" sheetId="18" r:id="rId18"/>
    <sheet name="2010" sheetId="19" r:id="rId19"/>
    <sheet name="2009" sheetId="20" r:id="rId20"/>
    <sheet name="2008" sheetId="21" r:id="rId21"/>
    <sheet name="2007" sheetId="22" r:id="rId22"/>
    <sheet name="2006" sheetId="23" r:id="rId23"/>
    <sheet name="2005" sheetId="24" r:id="rId24"/>
    <sheet name="2004" sheetId="25" r:id="rId25"/>
    <sheet name="2003" sheetId="26" r:id="rId26"/>
    <sheet name="2002" sheetId="27" r:id="rId27"/>
    <sheet name="2001" sheetId="28" r:id="rId28"/>
    <sheet name="2000" sheetId="29" r:id="rId29"/>
    <sheet name="1999" sheetId="30" r:id="rId30"/>
    <sheet name="1998" sheetId="31" r:id="rId31"/>
    <sheet name="1997" sheetId="32" r:id="rId32"/>
    <sheet name="1996" sheetId="33" r:id="rId33"/>
    <sheet name="1995" sheetId="34" r:id="rId34"/>
    <sheet name="Sheet1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_xlnm.Print_Area" localSheetId="24">'2004'!$A$1:$I$85</definedName>
    <definedName name="_xlnm.Print_Area" localSheetId="23">'2005'!$A$1:$I$84</definedName>
    <definedName name="_xlnm.Print_Area" localSheetId="22">'2006'!$A$1:$I$79</definedName>
    <definedName name="_xlnm.Print_Area" localSheetId="21">'2007'!$A$1:$I$85</definedName>
    <definedName name="_xlnm.Print_Area" localSheetId="20">'2008'!$A$1:$I$88</definedName>
    <definedName name="_xlnm.Print_Area" localSheetId="18">'2010'!$A$1:$I$86</definedName>
    <definedName name="_xlnm.Print_Area" localSheetId="15">'2013'!$A$1:$I$65</definedName>
    <definedName name="_xlnm.Print_Area" localSheetId="13">'2015'!$A$1:$I$59</definedName>
    <definedName name="_xlnm.Print_Area" localSheetId="12">'2016'!$A$1:$I$65</definedName>
    <definedName name="_xlnm.Print_Area" localSheetId="11">'2017'!$A$1:$I$67</definedName>
    <definedName name="_xlnm.Print_Area" localSheetId="10">'2018'!$A$1:$I$66</definedName>
    <definedName name="_xlnm.Print_Area" localSheetId="6">'Perpetuals'!$A$1:$K$185</definedName>
    <definedName name="_xlnm.Print_Area" localSheetId="4">'Roll of honour'!$A$1:$M$29</definedName>
    <definedName name="TABLE" localSheetId="27">'2001'!$A$3:$I$52</definedName>
    <definedName name="TABLE_2" localSheetId="27">'2001'!$A$54:$G$85</definedName>
  </definedNames>
  <calcPr fullCalcOnLoad="1"/>
</workbook>
</file>

<file path=xl/comments21.xml><?xml version="1.0" encoding="utf-8"?>
<comments xmlns="http://schemas.openxmlformats.org/spreadsheetml/2006/main">
  <authors>
    <author>martin.oram</author>
  </authors>
  <commentList>
    <comment ref="B53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TUES</t>
        </r>
      </text>
    </comment>
    <comment ref="B54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THURS</t>
        </r>
      </text>
    </comment>
    <comment ref="B57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FRIDAY</t>
        </r>
      </text>
    </comment>
    <comment ref="B63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THURSDAYS</t>
        </r>
      </text>
    </comment>
    <comment ref="B65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TUES</t>
        </r>
      </text>
    </comment>
    <comment ref="B67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PREFER THURSDAYS</t>
        </r>
      </text>
    </comment>
  </commentList>
</comments>
</file>

<file path=xl/comments22.xml><?xml version="1.0" encoding="utf-8"?>
<comments xmlns="http://schemas.openxmlformats.org/spreadsheetml/2006/main">
  <authors>
    <author>martin.oram</author>
  </authors>
  <commentList>
    <comment ref="B49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TUES</t>
        </r>
      </text>
    </comment>
    <comment ref="B50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FRIDAY</t>
        </r>
      </text>
    </comment>
    <comment ref="B53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THURS</t>
        </r>
      </text>
    </comment>
    <comment ref="B55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THURS / FRI ONLY</t>
        </r>
      </text>
    </comment>
    <comment ref="B64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PREFER THURSDAYS</t>
        </r>
      </text>
    </comment>
    <comment ref="B66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TUES</t>
        </r>
      </text>
    </comment>
    <comment ref="B68" authorId="0">
      <text>
        <r>
          <rPr>
            <b/>
            <sz val="11"/>
            <rFont val="Tahoma"/>
            <family val="2"/>
          </rPr>
          <t>martin.oram:</t>
        </r>
        <r>
          <rPr>
            <sz val="11"/>
            <rFont val="Tahoma"/>
            <family val="2"/>
          </rPr>
          <t xml:space="preserve">
NOT THURSDAYS</t>
        </r>
      </text>
    </comment>
  </commentList>
</comments>
</file>

<file path=xl/sharedStrings.xml><?xml version="1.0" encoding="utf-8"?>
<sst xmlns="http://schemas.openxmlformats.org/spreadsheetml/2006/main" count="4054" uniqueCount="1367">
  <si>
    <t>EVENING DIVISION 1</t>
  </si>
  <si>
    <t> </t>
  </si>
  <si>
    <t>P</t>
  </si>
  <si>
    <t>W</t>
  </si>
  <si>
    <t>D</t>
  </si>
  <si>
    <t>L</t>
  </si>
  <si>
    <t>B</t>
  </si>
  <si>
    <t>Pts</t>
  </si>
  <si>
    <t>16.6% more cheese</t>
  </si>
  <si>
    <t>Andy Nicks</t>
  </si>
  <si>
    <t>Breathless</t>
  </si>
  <si>
    <t>Nicki Batho</t>
  </si>
  <si>
    <t>Julia-models-lingerie.com</t>
  </si>
  <si>
    <t>Mike Halse</t>
  </si>
  <si>
    <t>Prescotts Posse</t>
  </si>
  <si>
    <t>Sarah Godbeer</t>
  </si>
  <si>
    <t>The Great Pretenders</t>
  </si>
  <si>
    <t>Elke Nachtigall</t>
  </si>
  <si>
    <t>Steve's Salsa boys</t>
  </si>
  <si>
    <t>Steve Raine</t>
  </si>
  <si>
    <t>Whale Oil Beef Hooked</t>
  </si>
  <si>
    <t>Rob Parr</t>
  </si>
  <si>
    <t>The Collective</t>
  </si>
  <si>
    <t>Phil Batho</t>
  </si>
  <si>
    <t>A few pommies and a mad aussie</t>
  </si>
  <si>
    <t>Tim Clark</t>
  </si>
  <si>
    <t>Who's Bin Stuffed ?</t>
  </si>
  <si>
    <t>Carolyn Williams</t>
  </si>
  <si>
    <t>EVENING DIVISION 2</t>
  </si>
  <si>
    <t>Bernard</t>
  </si>
  <si>
    <t>Sarah Little</t>
  </si>
  <si>
    <t>Sergeant Spikes part timers</t>
  </si>
  <si>
    <t>Tom Hemington</t>
  </si>
  <si>
    <t>Stormin' Norman</t>
  </si>
  <si>
    <t>Lyndsey Foyle</t>
  </si>
  <si>
    <t>It wasn't me</t>
  </si>
  <si>
    <t>Jacqui Hashim</t>
  </si>
  <si>
    <t>Only here for the beer</t>
  </si>
  <si>
    <t>Gary Bidder</t>
  </si>
  <si>
    <t>Kings Too</t>
  </si>
  <si>
    <t>Tony Dowling</t>
  </si>
  <si>
    <t>Lara's revenge</t>
  </si>
  <si>
    <t>Alexis Saffin</t>
  </si>
  <si>
    <t>Lost in space</t>
  </si>
  <si>
    <t>Neil Burnett</t>
  </si>
  <si>
    <t>Kings</t>
  </si>
  <si>
    <t>Mark Davies</t>
  </si>
  <si>
    <t>Mad for It !</t>
  </si>
  <si>
    <t>Tits Out</t>
  </si>
  <si>
    <t>Clare Stolworthy</t>
  </si>
  <si>
    <t>LUNCHTIME - 6's</t>
  </si>
  <si>
    <t>Contact</t>
  </si>
  <si>
    <t>Return of the Ferrets</t>
  </si>
  <si>
    <t>Donna Pascoe</t>
  </si>
  <si>
    <t>The dirty half dozen</t>
  </si>
  <si>
    <t>Heather Rook</t>
  </si>
  <si>
    <t>Nutcrushers 6</t>
  </si>
  <si>
    <t>Shaun Carter</t>
  </si>
  <si>
    <t>Free the Audit 6</t>
  </si>
  <si>
    <t>Marion Williams</t>
  </si>
  <si>
    <t>LUNCHTIME - 4's</t>
  </si>
  <si>
    <t>Lunchbox</t>
  </si>
  <si>
    <t>Steve Popham</t>
  </si>
  <si>
    <t>The other fab four</t>
  </si>
  <si>
    <t>Where is harry and ludoe ?</t>
  </si>
  <si>
    <t>Nick Allen</t>
  </si>
  <si>
    <t>The fab four</t>
  </si>
  <si>
    <t>Nutcrushers 4</t>
  </si>
  <si>
    <t>ANTICIP8</t>
  </si>
  <si>
    <t>Chris Miller</t>
  </si>
  <si>
    <t>Neily 4</t>
  </si>
  <si>
    <t>Sarcoptic mange mites</t>
  </si>
  <si>
    <t>Kermits well hung arse scuttlers</t>
  </si>
  <si>
    <t>Neil Davey</t>
  </si>
  <si>
    <t>More cheesy poofs</t>
  </si>
  <si>
    <t>A bunch of cowboys</t>
  </si>
  <si>
    <t>Gemma Brandon</t>
  </si>
  <si>
    <t>Mas &amp; neil</t>
  </si>
  <si>
    <t>Marion Houliston</t>
  </si>
  <si>
    <t>Sargeant spikes part-timers</t>
  </si>
  <si>
    <t>Who shot martin oram</t>
  </si>
  <si>
    <t>You'll have someones eye out with that</t>
  </si>
  <si>
    <t>Marilyn Oram</t>
  </si>
  <si>
    <t>Misgiven</t>
  </si>
  <si>
    <t>Sue Small</t>
  </si>
  <si>
    <t>Does my bum look big in this</t>
  </si>
  <si>
    <t>Eevee 4</t>
  </si>
  <si>
    <t>College</t>
  </si>
  <si>
    <t>Richard Williams</t>
  </si>
  <si>
    <t>EVENING PAIRS - LADIES</t>
  </si>
  <si>
    <t>The Barbies</t>
  </si>
  <si>
    <t>Mas 2</t>
  </si>
  <si>
    <t>Gravel Path</t>
  </si>
  <si>
    <t>Cath Keast</t>
  </si>
  <si>
    <t>Meotwo</t>
  </si>
  <si>
    <t>Stevie Rice</t>
  </si>
  <si>
    <t>EVENING PAIRS - MEN'S</t>
  </si>
  <si>
    <t>Let's Choke Chewie</t>
  </si>
  <si>
    <t>Exeter Reebok</t>
  </si>
  <si>
    <t>Nick Maye</t>
  </si>
  <si>
    <t>Norfolk and Chance</t>
  </si>
  <si>
    <t>Lee Watson Jones</t>
  </si>
  <si>
    <t>Mike &amp; Mark</t>
  </si>
  <si>
    <t>Spit Roast</t>
  </si>
  <si>
    <t>Hoof Hearted</t>
  </si>
  <si>
    <t>Bill Stewart</t>
  </si>
  <si>
    <t>Sarcoptic Mange Mites 2</t>
  </si>
  <si>
    <t>Bulldogs</t>
  </si>
  <si>
    <t>Bare It</t>
  </si>
  <si>
    <t>The dreaded duo</t>
  </si>
  <si>
    <t>Carl Haggerty</t>
  </si>
  <si>
    <t>EVENING PAIRS - MIXED</t>
  </si>
  <si>
    <t>Nice Carpet</t>
  </si>
  <si>
    <t>Who the **** is alice ?</t>
  </si>
  <si>
    <t>My Grandads Buttock Candy</t>
  </si>
  <si>
    <t>Who's Idea was this ?</t>
  </si>
  <si>
    <t>Twig &amp; Berries</t>
  </si>
  <si>
    <t>Spare</t>
  </si>
  <si>
    <t>Anthony Towl</t>
  </si>
  <si>
    <t>The not so young but still gifted</t>
  </si>
  <si>
    <t>Shaun Coate</t>
  </si>
  <si>
    <t>Up for it</t>
  </si>
  <si>
    <t>Squirtle</t>
  </si>
  <si>
    <t>Graham Bedford</t>
  </si>
  <si>
    <t>Steve Mellor</t>
  </si>
  <si>
    <t>LUNCHTIME - 2's</t>
  </si>
  <si>
    <t>charizard 6</t>
  </si>
  <si>
    <t>rough and ready</t>
  </si>
  <si>
    <t>bottoms up</t>
  </si>
  <si>
    <t>donnas ferrets</t>
  </si>
  <si>
    <t>nutcrushers iv</t>
  </si>
  <si>
    <t>seeing sense</t>
  </si>
  <si>
    <t>cyclops psychos</t>
  </si>
  <si>
    <t>snorlax 4</t>
  </si>
  <si>
    <t>nutcrushers v</t>
  </si>
  <si>
    <t>banana 13</t>
  </si>
  <si>
    <t>ludoes masters</t>
  </si>
  <si>
    <t>milky milky</t>
  </si>
  <si>
    <t>shasta macnasty</t>
  </si>
  <si>
    <t>jigglypuff 4</t>
  </si>
  <si>
    <t>stotts</t>
  </si>
  <si>
    <t>wookie hole</t>
  </si>
  <si>
    <t>exeter reebok</t>
  </si>
  <si>
    <t>spawn again</t>
  </si>
  <si>
    <t>mark &amp; mike</t>
  </si>
  <si>
    <t>the 2 young virgins who ..</t>
  </si>
  <si>
    <t>separated at birth</t>
  </si>
  <si>
    <t>COAVER VOLLEYBALL LEAGUE - SUMMER 1999</t>
  </si>
  <si>
    <t>11th day spectators</t>
  </si>
  <si>
    <t>Neil who ?</t>
  </si>
  <si>
    <t>Uphill gardeners</t>
  </si>
  <si>
    <t>Punctual packers</t>
  </si>
  <si>
    <t>Cheesy poofs</t>
  </si>
  <si>
    <t>Cully college</t>
  </si>
  <si>
    <t>Dave Gibbs</t>
  </si>
  <si>
    <t>Amanda Hugenkiss</t>
  </si>
  <si>
    <t>Tim Goddard</t>
  </si>
  <si>
    <t>Torexe Indies</t>
  </si>
  <si>
    <t>DIY</t>
  </si>
  <si>
    <t>Simon Wade</t>
  </si>
  <si>
    <t>Right said fred strokes Gingers</t>
  </si>
  <si>
    <t>Titanics (Tits for short !)</t>
  </si>
  <si>
    <t>Rick Withers</t>
  </si>
  <si>
    <t>Ludoes rejects</t>
  </si>
  <si>
    <t>Total Blockout</t>
  </si>
  <si>
    <t>Mid day moon</t>
  </si>
  <si>
    <t>M &amp; N's</t>
  </si>
  <si>
    <t>Nutcrushers III</t>
  </si>
  <si>
    <t>Itchey &amp; Scratchey</t>
  </si>
  <si>
    <t>Neil Crook</t>
  </si>
  <si>
    <t>Sun Invaders</t>
  </si>
  <si>
    <t>Vortex Sprog Dork Tactic</t>
  </si>
  <si>
    <t>Andy Pym</t>
  </si>
  <si>
    <t>Absolute Nonsense</t>
  </si>
  <si>
    <t>The Stotts</t>
  </si>
  <si>
    <t>Bud Weis Er &amp; Bernard</t>
  </si>
  <si>
    <t>Black As Midnight</t>
  </si>
  <si>
    <t>4 Musketeers</t>
  </si>
  <si>
    <t>Mike Braund</t>
  </si>
  <si>
    <t>A nice pair</t>
  </si>
  <si>
    <t>Ooh what a lovely couple</t>
  </si>
  <si>
    <t>2 minute wonder</t>
  </si>
  <si>
    <t>2 Primo's</t>
  </si>
  <si>
    <t>Alan Welch</t>
  </si>
  <si>
    <t>My friend doesnt ... either</t>
  </si>
  <si>
    <t>Total^control</t>
  </si>
  <si>
    <t>Itchier &amp; scratchier</t>
  </si>
  <si>
    <t>Virtual enigma</t>
  </si>
  <si>
    <t>Lindsay Foyle</t>
  </si>
  <si>
    <t>Chris Welch</t>
  </si>
  <si>
    <t>Mark Fairchild</t>
  </si>
  <si>
    <t>Annette Grahnns</t>
  </si>
  <si>
    <t>Rachel swindell</t>
  </si>
  <si>
    <t>Dirty's litter tray</t>
  </si>
  <si>
    <t>ECPC</t>
  </si>
  <si>
    <t>Blockers</t>
  </si>
  <si>
    <t>Swiss Tony's motors</t>
  </si>
  <si>
    <t>Old men and maz</t>
  </si>
  <si>
    <t>Two up</t>
  </si>
  <si>
    <t>Team Bernard</t>
  </si>
  <si>
    <t>You ninnie !</t>
  </si>
  <si>
    <t>Us again</t>
  </si>
  <si>
    <t>They think its all over</t>
  </si>
  <si>
    <t>The 123 players</t>
  </si>
  <si>
    <t>Beta-Carotene</t>
  </si>
  <si>
    <t>The return of the great pretenders</t>
  </si>
  <si>
    <t>Reuters routers</t>
  </si>
  <si>
    <t>Pure luck</t>
  </si>
  <si>
    <t>COAVER VOLLEYBALL LEAGUE - SUMMER 2002</t>
  </si>
  <si>
    <t>Keith Reed</t>
  </si>
  <si>
    <t>Graham Wood</t>
  </si>
  <si>
    <t>COAVER VOLLEYBALL LEAGUE - SUMMER 2003</t>
  </si>
  <si>
    <t>EVENING DIV 1</t>
  </si>
  <si>
    <t>Cheesy Poofs</t>
  </si>
  <si>
    <t>Well err…..for sure!!</t>
  </si>
  <si>
    <t>Nice Cupboard</t>
  </si>
  <si>
    <t>The great pretenders</t>
  </si>
  <si>
    <t>Boom boom boom</t>
  </si>
  <si>
    <t>Pete Stotherd</t>
  </si>
  <si>
    <t>Green Thingys</t>
  </si>
  <si>
    <t>Simon Padley</t>
  </si>
  <si>
    <t>EVENING DIV 2</t>
  </si>
  <si>
    <t>Koppa Bergs</t>
  </si>
  <si>
    <t>Cecile Roussel</t>
  </si>
  <si>
    <t>Tom Macwilliams</t>
  </si>
  <si>
    <t>Team pants</t>
  </si>
  <si>
    <t>Renegades</t>
  </si>
  <si>
    <t>Reuters beta carotene</t>
  </si>
  <si>
    <t>Low Bidders</t>
  </si>
  <si>
    <t>High Bidders</t>
  </si>
  <si>
    <t>Jules's destroyers</t>
  </si>
  <si>
    <t>Jules Nicholson</t>
  </si>
  <si>
    <t>Matt's Angels</t>
  </si>
  <si>
    <t>Sophi Batho</t>
  </si>
  <si>
    <t>CCD</t>
  </si>
  <si>
    <t>Tanya Millard</t>
  </si>
  <si>
    <t>Ave it !!</t>
  </si>
  <si>
    <t>Amie Davies</t>
  </si>
  <si>
    <t>The Dark side</t>
  </si>
  <si>
    <t>To infinity but not beyond</t>
  </si>
  <si>
    <t>Six Maniacs</t>
  </si>
  <si>
    <t>Tokolosh</t>
  </si>
  <si>
    <t>James Keith</t>
  </si>
  <si>
    <t>Weyhey</t>
  </si>
  <si>
    <t>Pmt</t>
  </si>
  <si>
    <t>Nutcrushers 62</t>
  </si>
  <si>
    <t>Biggles flies low</t>
  </si>
  <si>
    <t>Big deal</t>
  </si>
  <si>
    <t>Anticipate</t>
  </si>
  <si>
    <t>May the 4's be with you</t>
  </si>
  <si>
    <t>Hugh hefner &amp; the rabbits</t>
  </si>
  <si>
    <t>Cath Davey</t>
  </si>
  <si>
    <t>Who pm'd this ?</t>
  </si>
  <si>
    <t>Packages International Inc</t>
  </si>
  <si>
    <t>Ian Drew</t>
  </si>
  <si>
    <t>Nutcrushers 42</t>
  </si>
  <si>
    <t>MIXED PAIRS</t>
  </si>
  <si>
    <t>MENS PAIRS</t>
  </si>
  <si>
    <t>LADIES PAIRS</t>
  </si>
  <si>
    <t>SPORTSPERSON</t>
  </si>
  <si>
    <t>Clare Stolworthy &amp; Jess Webber</t>
  </si>
  <si>
    <t>Jacqui Hashim &amp; Jodie Heale</t>
  </si>
  <si>
    <t>Tim Clark &amp; Chris Cooper</t>
  </si>
  <si>
    <t>Mike Halse &amp; Ian Drew</t>
  </si>
  <si>
    <t>Steve Raine &amp; Annette Grahns</t>
  </si>
  <si>
    <t>Andy Nicks &amp; Caroline</t>
  </si>
  <si>
    <t>Mike halse</t>
  </si>
  <si>
    <t>Elke nachtigall</t>
  </si>
  <si>
    <t>Simon padley</t>
  </si>
  <si>
    <t>Pete Radford</t>
  </si>
  <si>
    <t>Sophie batho</t>
  </si>
  <si>
    <t>Met Office</t>
  </si>
  <si>
    <t>Simon Mclellan</t>
  </si>
  <si>
    <t>Ross Whitelaw</t>
  </si>
  <si>
    <t>EDDC</t>
  </si>
  <si>
    <t>Matt Edmunds</t>
  </si>
  <si>
    <t>EVENING DIV 3</t>
  </si>
  <si>
    <t>Gary bidder</t>
  </si>
  <si>
    <t>Julie millard</t>
  </si>
  <si>
    <t>Clare Eustace</t>
  </si>
  <si>
    <t>Andrew pengelly</t>
  </si>
  <si>
    <t>FAP</t>
  </si>
  <si>
    <t>The dark side</t>
  </si>
  <si>
    <t>High weigh men</t>
  </si>
  <si>
    <t>The e-team</t>
  </si>
  <si>
    <t>Nutcrushers 61</t>
  </si>
  <si>
    <t>Das &amp; beyond</t>
  </si>
  <si>
    <t>Roman profiles</t>
  </si>
  <si>
    <t>Hev Southard</t>
  </si>
  <si>
    <t>Hustlers</t>
  </si>
  <si>
    <t>Sassers 4's</t>
  </si>
  <si>
    <t>Ian drew</t>
  </si>
  <si>
    <t>Don’t ask</t>
  </si>
  <si>
    <t>Court jesters</t>
  </si>
  <si>
    <t>Rob Cann</t>
  </si>
  <si>
    <t>Lady and the tramps</t>
  </si>
  <si>
    <t>Michelle wannell</t>
  </si>
  <si>
    <t>Nutcrushers 41</t>
  </si>
  <si>
    <t>Jasons aliens</t>
  </si>
  <si>
    <t>Jason allen</t>
  </si>
  <si>
    <t>LUNCHTIME - Pairs</t>
  </si>
  <si>
    <t>Dirty nuts</t>
  </si>
  <si>
    <t>Don’t shout at me</t>
  </si>
  <si>
    <t>Pettigrew &amp; after</t>
  </si>
  <si>
    <t>Seperated at birth</t>
  </si>
  <si>
    <t>COAVER VOLLEYBALL LEAGUE - SUMMER 2004</t>
  </si>
  <si>
    <t>Martin Oram &amp; Cecile Roussel</t>
  </si>
  <si>
    <t>Ade &amp; Amanda Squires</t>
  </si>
  <si>
    <t>Cecile Roussel &amp; Annette Grahns</t>
  </si>
  <si>
    <t>Drew Rawson &amp; Nick Maye</t>
  </si>
  <si>
    <t>Marion Williams &amp; Clare Stolworthy</t>
  </si>
  <si>
    <t>COAVER VOLLEYBALL LEAGUE : SUMMER 2000</t>
  </si>
  <si>
    <t>COAVER VOLLEYBALL LEAGUE : SUMMER 2001</t>
  </si>
  <si>
    <t>Visually Basic</t>
  </si>
  <si>
    <t>The Dark Side</t>
  </si>
  <si>
    <t>Pants Pants And More Pants</t>
  </si>
  <si>
    <t>Nutcrushers Utd</t>
  </si>
  <si>
    <t>Nutcrushers City</t>
  </si>
  <si>
    <t>Nutcrushers 1V</t>
  </si>
  <si>
    <t>Dont Ask Difficult Questions</t>
  </si>
  <si>
    <t>May The 4's Be With You</t>
  </si>
  <si>
    <t>Annette Grahns</t>
  </si>
  <si>
    <t>COAVER VOLLEYBALL LEAGUE - SUMMER 2005</t>
  </si>
  <si>
    <t>Ross Tolman</t>
  </si>
  <si>
    <t>Phil Willis</t>
  </si>
  <si>
    <t>PJ Emmett</t>
  </si>
  <si>
    <t>Natalie Smith</t>
  </si>
  <si>
    <t>Karen Phipps</t>
  </si>
  <si>
    <t>Thomas MacWilliams</t>
  </si>
  <si>
    <t>Michelle Lavercombe</t>
  </si>
  <si>
    <t>Julie Millard</t>
  </si>
  <si>
    <t>New lot</t>
  </si>
  <si>
    <t>Caroline Jones</t>
  </si>
  <si>
    <t>Kathy Hathaway</t>
  </si>
  <si>
    <t>Laura Wilson &amp; Jodie Heale</t>
  </si>
  <si>
    <t>WINNERS</t>
  </si>
  <si>
    <t>Nicki Batho &amp; Lucy Peart</t>
  </si>
  <si>
    <t>R/UP</t>
  </si>
  <si>
    <t>Andy Nicks &amp; Neil Burnett</t>
  </si>
  <si>
    <t>Pete Casson &amp; Alex Kenneddy</t>
  </si>
  <si>
    <t>Jodie Heale &amp; Tim Clark</t>
  </si>
  <si>
    <t>Andy Nicks &amp; Clare Stolworthy</t>
  </si>
  <si>
    <t>Cornish and we know we are !</t>
  </si>
  <si>
    <t>IIS 6's</t>
  </si>
  <si>
    <t>robert ostler</t>
  </si>
  <si>
    <t>the F team</t>
  </si>
  <si>
    <t>mike halse</t>
  </si>
  <si>
    <t>We're luvin it !</t>
  </si>
  <si>
    <t>high weigh men</t>
  </si>
  <si>
    <t>keith reed</t>
  </si>
  <si>
    <t>Mark Peacock</t>
  </si>
  <si>
    <t>Last team standing</t>
  </si>
  <si>
    <t>Jeremy Smythe</t>
  </si>
  <si>
    <t>We're good at other things</t>
  </si>
  <si>
    <t>pam fidler</t>
  </si>
  <si>
    <t>thetoastshop.co.uk</t>
  </si>
  <si>
    <t>paul welch</t>
  </si>
  <si>
    <t>spank it</t>
  </si>
  <si>
    <t>neil burnett</t>
  </si>
  <si>
    <t>dirty northern b…….</t>
  </si>
  <si>
    <t>lisa whitehouse</t>
  </si>
  <si>
    <t>may the 4's be with you</t>
  </si>
  <si>
    <t>gary Bidder</t>
  </si>
  <si>
    <t>&lt;&lt;resuscitate&gt;&gt;</t>
  </si>
  <si>
    <t>chris miller</t>
  </si>
  <si>
    <t>the hit and hopers !</t>
  </si>
  <si>
    <t>pj emmett</t>
  </si>
  <si>
    <t>hitting bricks</t>
  </si>
  <si>
    <t>rob cann</t>
  </si>
  <si>
    <t>norfolk &amp; chants</t>
  </si>
  <si>
    <t>alexis saffin</t>
  </si>
  <si>
    <t>COAVER VOLLEYBALL LEAGUE</t>
  </si>
  <si>
    <t>SUMMER 2006</t>
  </si>
  <si>
    <t>FINAL TABLES as at 25th August</t>
  </si>
  <si>
    <t>Avanti</t>
  </si>
  <si>
    <t>Get the triple edge</t>
  </si>
  <si>
    <t>Phil willis</t>
  </si>
  <si>
    <t>Dirty PC</t>
  </si>
  <si>
    <t>Hey barbie</t>
  </si>
  <si>
    <t>Marion williams</t>
  </si>
  <si>
    <t>Lets go party</t>
  </si>
  <si>
    <t>Henrys bar</t>
  </si>
  <si>
    <t>A case of the hits</t>
  </si>
  <si>
    <t>Jamie needs</t>
  </si>
  <si>
    <t>Thunder cats</t>
  </si>
  <si>
    <t>Kings younguns</t>
  </si>
  <si>
    <t>Matt offer hoer</t>
  </si>
  <si>
    <t>Overstuffed windbags</t>
  </si>
  <si>
    <t>Sarah little</t>
  </si>
  <si>
    <t>Pastytastic</t>
  </si>
  <si>
    <t>Dave rolls</t>
  </si>
  <si>
    <t>WTF</t>
  </si>
  <si>
    <t>Life begins</t>
  </si>
  <si>
    <t>Dubious</t>
  </si>
  <si>
    <t>Rooters</t>
  </si>
  <si>
    <t>Tom macwilliams</t>
  </si>
  <si>
    <t>Bar flies</t>
  </si>
  <si>
    <t>Peter griswood</t>
  </si>
  <si>
    <t>Space jam</t>
  </si>
  <si>
    <t>Roger Maull</t>
  </si>
  <si>
    <t>Mange tout!</t>
  </si>
  <si>
    <t>Cath davey</t>
  </si>
  <si>
    <t>Net busters</t>
  </si>
  <si>
    <t>Shaun coate</t>
  </si>
  <si>
    <t>Kings ransom</t>
  </si>
  <si>
    <t>Tony dowling</t>
  </si>
  <si>
    <t>The brandons</t>
  </si>
  <si>
    <t>Shaun carter</t>
  </si>
  <si>
    <t>Innit for fun</t>
  </si>
  <si>
    <t>Gratuitous sets &amp; violence</t>
  </si>
  <si>
    <t>Neill moore</t>
  </si>
  <si>
    <t>Wicked appreciation society</t>
  </si>
  <si>
    <t>Alan summers</t>
  </si>
  <si>
    <t>Hasko kings</t>
  </si>
  <si>
    <t>Caroline james</t>
  </si>
  <si>
    <t>Last orders</t>
  </si>
  <si>
    <t>Andy padfield</t>
  </si>
  <si>
    <t>Roddy Eats Rice</t>
  </si>
  <si>
    <t>Kate hathaway</t>
  </si>
  <si>
    <t>The toastshop.co.uk</t>
  </si>
  <si>
    <t>The G team</t>
  </si>
  <si>
    <t>Six appeal</t>
  </si>
  <si>
    <t>Cornish, and we know we are</t>
  </si>
  <si>
    <t>Paul Jenkins</t>
  </si>
  <si>
    <t>Keith curran</t>
  </si>
  <si>
    <t>Want to hustle</t>
  </si>
  <si>
    <t>Neil burnett</t>
  </si>
  <si>
    <t>we're getting better …</t>
  </si>
  <si>
    <t>Pam Collins</t>
  </si>
  <si>
    <t>Paul welch</t>
  </si>
  <si>
    <t>Neil burnetts four play</t>
  </si>
  <si>
    <t>4 cryin outloud</t>
  </si>
  <si>
    <t>Lisa whitehouse</t>
  </si>
  <si>
    <t>Lady &amp; the tramps</t>
  </si>
  <si>
    <t>Graham newbery</t>
  </si>
  <si>
    <t>4 play</t>
  </si>
  <si>
    <t>Just hit it!</t>
  </si>
  <si>
    <t>Jeremy Smyth</t>
  </si>
  <si>
    <t>Intel inside, Mental outside</t>
  </si>
  <si>
    <t>Robert Ostler</t>
  </si>
  <si>
    <t>No control</t>
  </si>
  <si>
    <t>Rob hutchins</t>
  </si>
  <si>
    <t>Laura Wilson</t>
  </si>
  <si>
    <t>Dave Rolls</t>
  </si>
  <si>
    <t>Scott Connett</t>
  </si>
  <si>
    <t>Tomek</t>
  </si>
  <si>
    <t>Tonys Tigers</t>
  </si>
  <si>
    <t>Jamie Hanratty</t>
  </si>
  <si>
    <t>Heather Southard</t>
  </si>
  <si>
    <t>Debbie Tuck</t>
  </si>
  <si>
    <t>Alan Summers</t>
  </si>
  <si>
    <t>Rob Hayward</t>
  </si>
  <si>
    <t>Peter Gristwood</t>
  </si>
  <si>
    <t>Caroline James</t>
  </si>
  <si>
    <t>Jenny Scott</t>
  </si>
  <si>
    <t>Gary Powell</t>
  </si>
  <si>
    <t>Josh Harwood</t>
  </si>
  <si>
    <t>Chris Powlesland</t>
  </si>
  <si>
    <t>Damian Murray</t>
  </si>
  <si>
    <t>dirty!</t>
  </si>
  <si>
    <t>team extreme</t>
  </si>
  <si>
    <t>henrys bar</t>
  </si>
  <si>
    <t>ecpc</t>
  </si>
  <si>
    <t>mighty muppets</t>
  </si>
  <si>
    <t>dumber and dumber</t>
  </si>
  <si>
    <t>avanti</t>
  </si>
  <si>
    <t>barbies &amp; ken</t>
  </si>
  <si>
    <t>the great pretenders</t>
  </si>
  <si>
    <t>spike u like</t>
  </si>
  <si>
    <t>pastytastic</t>
  </si>
  <si>
    <t>otter drunkies and it</t>
  </si>
  <si>
    <t>diggers &amp; slappers</t>
  </si>
  <si>
    <t>dig it</t>
  </si>
  <si>
    <t>hev n' hell</t>
  </si>
  <si>
    <t>mange tout</t>
  </si>
  <si>
    <t>wicked appreciation society</t>
  </si>
  <si>
    <t>bidders beauties</t>
  </si>
  <si>
    <t>the brandons</t>
  </si>
  <si>
    <t>2012 hopefuls</t>
  </si>
  <si>
    <t>service with a smile</t>
  </si>
  <si>
    <t>riverside runners</t>
  </si>
  <si>
    <t>pb pirates</t>
  </si>
  <si>
    <t>new cub pilots</t>
  </si>
  <si>
    <t>hasko kings</t>
  </si>
  <si>
    <t>just mental</t>
  </si>
  <si>
    <t>avengers</t>
  </si>
  <si>
    <t>Ian</t>
  </si>
  <si>
    <t xml:space="preserve">miller time </t>
  </si>
  <si>
    <t>netbusters</t>
  </si>
  <si>
    <t>SUMMER 2007</t>
  </si>
  <si>
    <t>FINAL TABLES</t>
  </si>
  <si>
    <t>high way men</t>
  </si>
  <si>
    <t>keith curran</t>
  </si>
  <si>
    <t>the dark side</t>
  </si>
  <si>
    <t>gary bidder</t>
  </si>
  <si>
    <t>bacardi breezers</t>
  </si>
  <si>
    <t>pams people</t>
  </si>
  <si>
    <t>pam collins</t>
  </si>
  <si>
    <t>bambi's team</t>
  </si>
  <si>
    <t>paul jenkins</t>
  </si>
  <si>
    <t>The YOT lot</t>
  </si>
  <si>
    <t>james may</t>
  </si>
  <si>
    <t>los gordos</t>
  </si>
  <si>
    <t>jorge pineda-langford</t>
  </si>
  <si>
    <t>set lis up</t>
  </si>
  <si>
    <t>the toastshop</t>
  </si>
  <si>
    <t>heather southard</t>
  </si>
  <si>
    <t>nutcrushers</t>
  </si>
  <si>
    <t>shaun carter</t>
  </si>
  <si>
    <t>finance 4</t>
  </si>
  <si>
    <t>jeremy smythe</t>
  </si>
  <si>
    <t>lady &amp; the tramps</t>
  </si>
  <si>
    <t>graham newbery</t>
  </si>
  <si>
    <t>4 gone conclusion</t>
  </si>
  <si>
    <t>mines a pint</t>
  </si>
  <si>
    <t>Skippy does dallas</t>
  </si>
  <si>
    <t>lisa beynon</t>
  </si>
  <si>
    <t>audhit</t>
  </si>
  <si>
    <t>rob hutchins</t>
  </si>
  <si>
    <t>Danny Lewis</t>
  </si>
  <si>
    <t>Tom Mammola</t>
  </si>
  <si>
    <t>Jacky Pike</t>
  </si>
  <si>
    <t>Sophie Batho</t>
  </si>
  <si>
    <t>Zorica Jones</t>
  </si>
  <si>
    <t>Nathan Shezall</t>
  </si>
  <si>
    <t>James May</t>
  </si>
  <si>
    <t>David Rolls</t>
  </si>
  <si>
    <t>Thomas McWilliams</t>
  </si>
  <si>
    <t>Dig it</t>
  </si>
  <si>
    <t>Will Hawkes</t>
  </si>
  <si>
    <t>Charlotte weedon</t>
  </si>
  <si>
    <t>Matt Areskog</t>
  </si>
  <si>
    <t>Hannah Burak</t>
  </si>
  <si>
    <t>BEst</t>
  </si>
  <si>
    <t>Michael McShane</t>
  </si>
  <si>
    <t>Alan Harris-Reid</t>
  </si>
  <si>
    <t>Zach Powell</t>
  </si>
  <si>
    <t>Lisa Beynon</t>
  </si>
  <si>
    <t>Rachel Bird</t>
  </si>
  <si>
    <t>Peoc allstars</t>
  </si>
  <si>
    <t>Tracey Suckley</t>
  </si>
  <si>
    <t>Useless</t>
  </si>
  <si>
    <t xml:space="preserve"> </t>
  </si>
  <si>
    <t>SUMMER 2008</t>
  </si>
  <si>
    <t>Take it to the limit</t>
  </si>
  <si>
    <t>Bridge Bums</t>
  </si>
  <si>
    <t>Martin Cutler</t>
  </si>
  <si>
    <t>Mines a pint</t>
  </si>
  <si>
    <t>The little Princess</t>
  </si>
  <si>
    <t>Leroy Venn</t>
  </si>
  <si>
    <t>High way men</t>
  </si>
  <si>
    <t>Keith Curran</t>
  </si>
  <si>
    <t>Powersurge</t>
  </si>
  <si>
    <t>Thetoastshop.co.uk</t>
  </si>
  <si>
    <t>Lady &amp; the tramp</t>
  </si>
  <si>
    <t>4 Gone Conclusion</t>
  </si>
  <si>
    <t>Nutcrushers</t>
  </si>
  <si>
    <t>Getting the idea</t>
  </si>
  <si>
    <t>AudHit</t>
  </si>
  <si>
    <t>Rob Hutchins</t>
  </si>
  <si>
    <t>cancelled</t>
  </si>
  <si>
    <t>due to bad weather</t>
  </si>
  <si>
    <t>not completed</t>
  </si>
  <si>
    <t>Nick Maye &amp; Kyle Alves</t>
  </si>
  <si>
    <t>George Oldfield &amp; Jason Hendy</t>
  </si>
  <si>
    <t>Nicki Batho &amp; Nicky Fleming</t>
  </si>
  <si>
    <t>Ellen Koenders &amp; Annette Grahns</t>
  </si>
  <si>
    <t>Jason Hendy/Claire Babbage</t>
  </si>
  <si>
    <t>Jodie Heale/Steve Popham</t>
  </si>
  <si>
    <t>3 pools</t>
  </si>
  <si>
    <t>HOLLY BEVIN</t>
  </si>
  <si>
    <t>PAM COLLINS</t>
  </si>
  <si>
    <t>NEIL BURNETT</t>
  </si>
  <si>
    <t>SHAUN CARTER</t>
  </si>
  <si>
    <t>ANDY NICKS</t>
  </si>
  <si>
    <t>MARK FAIRCHILD</t>
  </si>
  <si>
    <t>TANYA MILLARD</t>
  </si>
  <si>
    <t>NOT</t>
  </si>
  <si>
    <t>COMPLETED</t>
  </si>
  <si>
    <t>DUE TO WEATHER</t>
  </si>
  <si>
    <t>Carl Goves</t>
  </si>
  <si>
    <t>Nikki Batho</t>
  </si>
  <si>
    <t>SUMMER 2009</t>
  </si>
  <si>
    <t>Bugly astards</t>
  </si>
  <si>
    <t>Vlad's Impalers</t>
  </si>
  <si>
    <t>Um bongo</t>
  </si>
  <si>
    <t>Dirty</t>
  </si>
  <si>
    <t>otter menaces</t>
  </si>
  <si>
    <t>Kyle Alves</t>
  </si>
  <si>
    <t>diggers and slappers</t>
  </si>
  <si>
    <t>Thomas Mcwilliams</t>
  </si>
  <si>
    <t>return to sender</t>
  </si>
  <si>
    <t>to kill a blocking nerd</t>
  </si>
  <si>
    <t>tonys tigers</t>
  </si>
  <si>
    <t>Danny Sedgwick</t>
  </si>
  <si>
    <t>hitsters</t>
  </si>
  <si>
    <t>limited ball control</t>
  </si>
  <si>
    <t>P Coolen</t>
  </si>
  <si>
    <t>Put your feet up</t>
  </si>
  <si>
    <t>Karen Dart</t>
  </si>
  <si>
    <t>Desperados</t>
  </si>
  <si>
    <t>hammer time</t>
  </si>
  <si>
    <t>Michael Mcshane</t>
  </si>
  <si>
    <t>mighty ducks</t>
  </si>
  <si>
    <t>whats our name</t>
  </si>
  <si>
    <t>Chris Outram</t>
  </si>
  <si>
    <t>Its all balls</t>
  </si>
  <si>
    <t>Charlotte Weedon</t>
  </si>
  <si>
    <t>P Brinkerhoff Pythons</t>
  </si>
  <si>
    <t>Phil Limage</t>
  </si>
  <si>
    <t>flying chimps</t>
  </si>
  <si>
    <t>Yousuf Qayum</t>
  </si>
  <si>
    <t>I don’t care …</t>
  </si>
  <si>
    <t>P Brinkerhoff Possums</t>
  </si>
  <si>
    <t>Adam Fradgely</t>
  </si>
  <si>
    <t>The volley birds</t>
  </si>
  <si>
    <t>Mathew Dunne</t>
  </si>
  <si>
    <t>chunkys chozen</t>
  </si>
  <si>
    <t>Ballzup</t>
  </si>
  <si>
    <t>Helen Sergeant</t>
  </si>
  <si>
    <t>Vice squad</t>
  </si>
  <si>
    <t>PEOC Allstars</t>
  </si>
  <si>
    <t>rugby first</t>
  </si>
  <si>
    <t>Holly Beavan</t>
  </si>
  <si>
    <t>The Matford 6</t>
  </si>
  <si>
    <t>James Millichope</t>
  </si>
  <si>
    <t>Highways or byways</t>
  </si>
  <si>
    <t>Misfits</t>
  </si>
  <si>
    <t>The Comanche's</t>
  </si>
  <si>
    <t>The Thundercats</t>
  </si>
  <si>
    <t>Murray Heath</t>
  </si>
  <si>
    <t>Western style</t>
  </si>
  <si>
    <t>The 20 minuters</t>
  </si>
  <si>
    <t>Awesome foursome</t>
  </si>
  <si>
    <t>Dapers</t>
  </si>
  <si>
    <t>SUMMER 2010</t>
  </si>
  <si>
    <t>sort 1</t>
  </si>
  <si>
    <t>sort 2</t>
  </si>
  <si>
    <t>b</t>
  </si>
  <si>
    <t>DirtyPCFusion</t>
  </si>
  <si>
    <t>c</t>
  </si>
  <si>
    <t>Barbies &amp; ken</t>
  </si>
  <si>
    <t>d</t>
  </si>
  <si>
    <t>e</t>
  </si>
  <si>
    <t>Return to sender</t>
  </si>
  <si>
    <t>h</t>
  </si>
  <si>
    <t>i</t>
  </si>
  <si>
    <t>Diggers and slappers</t>
  </si>
  <si>
    <t>Ch Ching</t>
  </si>
  <si>
    <t>Jon Brewer</t>
  </si>
  <si>
    <t>l</t>
  </si>
  <si>
    <t>Still at the bar!</t>
  </si>
  <si>
    <t>m</t>
  </si>
  <si>
    <t>Empire spikes back!</t>
  </si>
  <si>
    <t>n</t>
  </si>
  <si>
    <t>My face</t>
  </si>
  <si>
    <t>Owen Carter</t>
  </si>
  <si>
    <t>Spankers</t>
  </si>
  <si>
    <t>k</t>
  </si>
  <si>
    <t>Dig Dastardlys</t>
  </si>
  <si>
    <t>Alan Sumers</t>
  </si>
  <si>
    <t>Ouch, that hurt</t>
  </si>
  <si>
    <t>Sam Curtis</t>
  </si>
  <si>
    <t>o</t>
  </si>
  <si>
    <t>Getting on</t>
  </si>
  <si>
    <t>q</t>
  </si>
  <si>
    <t>r</t>
  </si>
  <si>
    <t>Real Ale Please</t>
  </si>
  <si>
    <t>John Wright</t>
  </si>
  <si>
    <t>s</t>
  </si>
  <si>
    <t>We are trying!</t>
  </si>
  <si>
    <t>y</t>
  </si>
  <si>
    <t>Summer Lions</t>
  </si>
  <si>
    <t>Loise Capel</t>
  </si>
  <si>
    <t>Velocity</t>
  </si>
  <si>
    <t>Polly Curle</t>
  </si>
  <si>
    <t>w</t>
  </si>
  <si>
    <t>Copious amounts of sets</t>
  </si>
  <si>
    <t>Ben Parkinson</t>
  </si>
  <si>
    <t>x</t>
  </si>
  <si>
    <t>Kelly's Heros</t>
  </si>
  <si>
    <t>Kelly Greenstreet</t>
  </si>
  <si>
    <t>Pizza sluts</t>
  </si>
  <si>
    <t>The big hairy volleyball</t>
  </si>
  <si>
    <t>James Whitley</t>
  </si>
  <si>
    <t>z</t>
  </si>
  <si>
    <t>Southside plus a villager</t>
  </si>
  <si>
    <t>ab</t>
  </si>
  <si>
    <t>zz</t>
  </si>
  <si>
    <t>ac</t>
  </si>
  <si>
    <t>Geoff</t>
  </si>
  <si>
    <t>Matthew Dunne</t>
  </si>
  <si>
    <t>p</t>
  </si>
  <si>
    <t>The Cougars</t>
  </si>
  <si>
    <t>Claire Dunstan</t>
  </si>
  <si>
    <t>*</t>
  </si>
  <si>
    <t>af</t>
  </si>
  <si>
    <t>Points deducted for non attendance without notice</t>
  </si>
  <si>
    <t>due to lack of entries / bad weather</t>
  </si>
  <si>
    <t>not held</t>
  </si>
  <si>
    <t>Jason Hendy &amp; Claire Babbage</t>
  </si>
  <si>
    <t>(Winners)</t>
  </si>
  <si>
    <t>(Runners up)</t>
  </si>
  <si>
    <t>John Goodwin &amp; Polly Curle</t>
  </si>
  <si>
    <t xml:space="preserve">   </t>
  </si>
  <si>
    <t>Lifes a beach</t>
  </si>
  <si>
    <t>Martins mates</t>
  </si>
  <si>
    <t>The Gun show</t>
  </si>
  <si>
    <t>Highway people 6's</t>
  </si>
  <si>
    <t>Milligans</t>
  </si>
  <si>
    <t>The team with no name</t>
  </si>
  <si>
    <t>Chris Cruise</t>
  </si>
  <si>
    <t>The toastshop</t>
  </si>
  <si>
    <t>Gold fingers</t>
  </si>
  <si>
    <t>Born Free</t>
  </si>
  <si>
    <t>Highway people 4's</t>
  </si>
  <si>
    <t>Goons</t>
  </si>
  <si>
    <t>Improvements required</t>
  </si>
  <si>
    <t>Robert Mitchell</t>
  </si>
  <si>
    <t>`</t>
  </si>
  <si>
    <t>1</t>
  </si>
  <si>
    <t>Hit and Miss</t>
  </si>
  <si>
    <t>2</t>
  </si>
  <si>
    <t>The Darkside</t>
  </si>
  <si>
    <t>3</t>
  </si>
  <si>
    <t>Nutcrusher 6's</t>
  </si>
  <si>
    <t>4</t>
  </si>
  <si>
    <t>The Gun Show</t>
  </si>
  <si>
    <t>Adrian Fox</t>
  </si>
  <si>
    <t>5</t>
  </si>
  <si>
    <t>Highway Men 6's</t>
  </si>
  <si>
    <t>6</t>
  </si>
  <si>
    <t>Viaduct Vagrants</t>
  </si>
  <si>
    <t>Matt Williams</t>
  </si>
  <si>
    <t>Bidder Beaters</t>
  </si>
  <si>
    <t>The Toastshop</t>
  </si>
  <si>
    <t>Skippy Does Dallas</t>
  </si>
  <si>
    <t>May the 4's Be With You</t>
  </si>
  <si>
    <t>The 20 Minuters</t>
  </si>
  <si>
    <t>Nutcrusher 4's</t>
  </si>
  <si>
    <t>7</t>
  </si>
  <si>
    <t>8</t>
  </si>
  <si>
    <t>Serves You Right</t>
  </si>
  <si>
    <t>9</t>
  </si>
  <si>
    <t>Highway Men 4's</t>
  </si>
  <si>
    <t>SUMMER 2011</t>
  </si>
  <si>
    <t>FINAL</t>
  </si>
  <si>
    <t>EVENING PREMIER</t>
  </si>
  <si>
    <t>Dirty helmets</t>
  </si>
  <si>
    <t>Silvie Angelini</t>
  </si>
  <si>
    <t>Pips plodders</t>
  </si>
  <si>
    <t>Team Friday</t>
  </si>
  <si>
    <t>The Dig Dastardlys</t>
  </si>
  <si>
    <t>Damien Leigh</t>
  </si>
  <si>
    <t>Blockheads</t>
  </si>
  <si>
    <t>Forty fits</t>
  </si>
  <si>
    <t>Passed it</t>
  </si>
  <si>
    <t>Jacqui Dart</t>
  </si>
  <si>
    <t>Ben Fairweather</t>
  </si>
  <si>
    <t>Special Brew</t>
  </si>
  <si>
    <t>Kiss my ace</t>
  </si>
  <si>
    <t>Thorn amongst roses</t>
  </si>
  <si>
    <t>Amanda May</t>
  </si>
  <si>
    <t>Kate Furnifer</t>
  </si>
  <si>
    <t>wii not fit</t>
  </si>
  <si>
    <t>Lucy Peart</t>
  </si>
  <si>
    <t>GC</t>
  </si>
  <si>
    <t>Georgie Cop</t>
  </si>
  <si>
    <t>Those guys</t>
  </si>
  <si>
    <t>Joe Lewis</t>
  </si>
  <si>
    <t>Exeter Galaxy</t>
  </si>
  <si>
    <t>Ben Rowe</t>
  </si>
  <si>
    <t>We want 'D' cup</t>
  </si>
  <si>
    <t>CUP</t>
  </si>
  <si>
    <t>Those Guys</t>
  </si>
  <si>
    <t>D1 winners</t>
  </si>
  <si>
    <t>D2 winners</t>
  </si>
  <si>
    <t>D3 winners</t>
  </si>
  <si>
    <t>Division 1</t>
  </si>
  <si>
    <t>2009</t>
  </si>
  <si>
    <t>2010</t>
  </si>
  <si>
    <t>2011</t>
  </si>
  <si>
    <t>Division 2</t>
  </si>
  <si>
    <t>Division 3</t>
  </si>
  <si>
    <t>Lunchtime 4's</t>
  </si>
  <si>
    <t>Lunchtime 6's</t>
  </si>
  <si>
    <t>Sportsperson</t>
  </si>
  <si>
    <t>2003</t>
  </si>
  <si>
    <t>The dark side (Gary Bidder)</t>
  </si>
  <si>
    <t>Bugly Astards (Nicki Batho)</t>
  </si>
  <si>
    <t>Spankers (Mark Fairchild)</t>
  </si>
  <si>
    <t>Bidders Beauties (Gary Bidder)</t>
  </si>
  <si>
    <t>Hit and Miss (Pam Collins)</t>
  </si>
  <si>
    <t>Bidder Beaters (Neil Burnett)</t>
  </si>
  <si>
    <t>The Empire Spikes Back (Zach Powell)</t>
  </si>
  <si>
    <t>Copious amounts of sets (Ben Parkinson)</t>
  </si>
  <si>
    <t>The Toastshop (Heather Southard)</t>
  </si>
  <si>
    <t>Hitsters (Alan Harris-Reid)</t>
  </si>
  <si>
    <t>Additional engraving for perpetuals</t>
  </si>
  <si>
    <t>COAVER VOLLEYBALL LEAGUE - SUMMER 1996</t>
  </si>
  <si>
    <t>Four play</t>
  </si>
  <si>
    <t>Were doomed</t>
  </si>
  <si>
    <t>The Turkeys</t>
  </si>
  <si>
    <t>One hit wonders</t>
  </si>
  <si>
    <t>We also drink beer</t>
  </si>
  <si>
    <t>Smash n grab</t>
  </si>
  <si>
    <t>The muppets</t>
  </si>
  <si>
    <t>Ram raiders</t>
  </si>
  <si>
    <t>The Rotters</t>
  </si>
  <si>
    <t>Adam May</t>
  </si>
  <si>
    <t>Louise Baker</t>
  </si>
  <si>
    <t>Steve Brown</t>
  </si>
  <si>
    <t>Nine ducks nine</t>
  </si>
  <si>
    <t xml:space="preserve">  </t>
  </si>
  <si>
    <t>Min 4</t>
  </si>
  <si>
    <t>Max 3</t>
  </si>
  <si>
    <t>SPIRIT OF COMPETITION (TEAM)</t>
  </si>
  <si>
    <t>The 2 dog</t>
  </si>
  <si>
    <t>Martin Oram</t>
  </si>
  <si>
    <t>The Prodigal son</t>
  </si>
  <si>
    <t>Primos</t>
  </si>
  <si>
    <t>Deasulls &amp; sardines</t>
  </si>
  <si>
    <t>No spikes on us</t>
  </si>
  <si>
    <t>COAVER VOLLEYBALL LEAGUE - SUMMER 1995</t>
  </si>
  <si>
    <t>Dilbert zone</t>
  </si>
  <si>
    <t>Kermits middle finger</t>
  </si>
  <si>
    <t>SPA's</t>
  </si>
  <si>
    <t>Albatross</t>
  </si>
  <si>
    <t>COAVER VOLLEYBALL LEAGUE - SUMMER 1997</t>
  </si>
  <si>
    <t>Spice pensioners</t>
  </si>
  <si>
    <t>Tap dancing seagulls</t>
  </si>
  <si>
    <t>The moonies</t>
  </si>
  <si>
    <t>Players behaving badly</t>
  </si>
  <si>
    <t>Blast it</t>
  </si>
  <si>
    <t>To infinity &amp; beyond</t>
  </si>
  <si>
    <t>We aim to set</t>
  </si>
  <si>
    <t>Do or die</t>
  </si>
  <si>
    <t>Neil Williams</t>
  </si>
  <si>
    <t>Lunhtime 6's</t>
  </si>
  <si>
    <t>Gastropods</t>
  </si>
  <si>
    <t>DOS 6</t>
  </si>
  <si>
    <t>Wide open spaces</t>
  </si>
  <si>
    <t>Missing links</t>
  </si>
  <si>
    <t>Housten we have a problem</t>
  </si>
  <si>
    <t>Prior consideration</t>
  </si>
  <si>
    <t>Safe n sound</t>
  </si>
  <si>
    <t>Were game</t>
  </si>
  <si>
    <t>Nutcrushers ride up again</t>
  </si>
  <si>
    <t>Martin Tugwell</t>
  </si>
  <si>
    <t>Mark Griffin</t>
  </si>
  <si>
    <t>Lunhtime 4's</t>
  </si>
  <si>
    <t>The sun freaks</t>
  </si>
  <si>
    <t>Four 4 coffee</t>
  </si>
  <si>
    <t>Bruno and the spice girls</t>
  </si>
  <si>
    <t>The bald eagle again?</t>
  </si>
  <si>
    <t>NT4</t>
  </si>
  <si>
    <t>Downsize</t>
  </si>
  <si>
    <t>The pits</t>
  </si>
  <si>
    <t>EDG Warriors</t>
  </si>
  <si>
    <t>Lunhtime Pairs</t>
  </si>
  <si>
    <t>2 for coffee</t>
  </si>
  <si>
    <t>2 pack</t>
  </si>
  <si>
    <t>Old free and single</t>
  </si>
  <si>
    <t>OS2</t>
  </si>
  <si>
    <t>The spike boys</t>
  </si>
  <si>
    <t>Tech reps R US</t>
  </si>
  <si>
    <t>Jayne Pearce</t>
  </si>
  <si>
    <t>COAVER VOLLEYBALL LEAGUE - SUMMER 1998</t>
  </si>
  <si>
    <t>Are the nets up yet?</t>
  </si>
  <si>
    <t>Seagulls</t>
  </si>
  <si>
    <t>4 primos</t>
  </si>
  <si>
    <t>Neil who?</t>
  </si>
  <si>
    <t>Titanic</t>
  </si>
  <si>
    <t>Return of the jedi</t>
  </si>
  <si>
    <t>Kinky sets</t>
  </si>
  <si>
    <t>The full monty</t>
  </si>
  <si>
    <t>Saucy spice</t>
  </si>
  <si>
    <t>Bjorn again</t>
  </si>
  <si>
    <t>Melissa Northcott</t>
  </si>
  <si>
    <t>The steve brown memorial sextet</t>
  </si>
  <si>
    <t>Girl power</t>
  </si>
  <si>
    <t>Wannabes</t>
  </si>
  <si>
    <t>The novelty islanders</t>
  </si>
  <si>
    <t>Nutcrushers revenge</t>
  </si>
  <si>
    <t>Volley awful</t>
  </si>
  <si>
    <t>NT5</t>
  </si>
  <si>
    <t>4 Primos</t>
  </si>
  <si>
    <t>Net man</t>
  </si>
  <si>
    <t>Social rebels</t>
  </si>
  <si>
    <t>Empire strikes back</t>
  </si>
  <si>
    <t>EDG sharks</t>
  </si>
  <si>
    <t>Double trouble</t>
  </si>
  <si>
    <t>2 Primos</t>
  </si>
  <si>
    <t>FX Zone</t>
  </si>
  <si>
    <t>Me and him</t>
  </si>
  <si>
    <t>Ian &amp; mike</t>
  </si>
  <si>
    <t>Simply amazing</t>
  </si>
  <si>
    <t>Star wars</t>
  </si>
  <si>
    <t>Coaver Volleyball Club</t>
  </si>
  <si>
    <t>Perpetual Wall board (W414BQ) £49.99</t>
  </si>
  <si>
    <t>Main engraving:</t>
  </si>
  <si>
    <t>Coaver Volleyball League</t>
  </si>
  <si>
    <t>Individual engraving:</t>
  </si>
  <si>
    <t>2001</t>
  </si>
  <si>
    <t>2007</t>
  </si>
  <si>
    <t>16.6% More Cheese</t>
  </si>
  <si>
    <t>Dirty!</t>
  </si>
  <si>
    <t>(Steve Raine)</t>
  </si>
  <si>
    <t>(Andy Nicks)</t>
  </si>
  <si>
    <t>2002</t>
  </si>
  <si>
    <t>2008</t>
  </si>
  <si>
    <t>Four Play</t>
  </si>
  <si>
    <t>Dirty's Litter Tray</t>
  </si>
  <si>
    <t>The Mean Team</t>
  </si>
  <si>
    <t>(Danny Lewis)</t>
  </si>
  <si>
    <t>Spice Pensioners</t>
  </si>
  <si>
    <t>Bugly Astards</t>
  </si>
  <si>
    <t>(Nicki Batho)</t>
  </si>
  <si>
    <t>2004</t>
  </si>
  <si>
    <t>2005</t>
  </si>
  <si>
    <t>11th Day Spectators</t>
  </si>
  <si>
    <t>(Mike Halse)</t>
  </si>
  <si>
    <t>(Ross Tolman)</t>
  </si>
  <si>
    <t>2006</t>
  </si>
  <si>
    <t>Sarcoptic Mange Mites</t>
  </si>
  <si>
    <t>Return of the Jedi</t>
  </si>
  <si>
    <t>Outdoor Sets</t>
  </si>
  <si>
    <t>Empire spikes back</t>
  </si>
  <si>
    <t>(Lindsay Foyle)</t>
  </si>
  <si>
    <t>(Zach Powell)</t>
  </si>
  <si>
    <t>Revenge of the Stiff</t>
  </si>
  <si>
    <t>(Tim Goddard)</t>
  </si>
  <si>
    <t>(Chris Welch)</t>
  </si>
  <si>
    <t>(Mark Fairchild)</t>
  </si>
  <si>
    <t>Who Shot Martin Oram?</t>
  </si>
  <si>
    <t>Overstuffed Windbags</t>
  </si>
  <si>
    <t>(Gary Bidder)</t>
  </si>
  <si>
    <t>(Sarah Little)</t>
  </si>
  <si>
    <t>Pastytastic!</t>
  </si>
  <si>
    <t>(Dave Rolls)</t>
  </si>
  <si>
    <t>Two Up</t>
  </si>
  <si>
    <t>Lions on Tour</t>
  </si>
  <si>
    <t>(Zorica Jones)</t>
  </si>
  <si>
    <t>Hitsters</t>
  </si>
  <si>
    <t>(Cecile Roussel)</t>
  </si>
  <si>
    <t>(Alan Harris-Reid)</t>
  </si>
  <si>
    <t>2000</t>
  </si>
  <si>
    <t>The Key Issues</t>
  </si>
  <si>
    <t>Charizard 6</t>
  </si>
  <si>
    <t>The G Team</t>
  </si>
  <si>
    <t>(Heather Rook)</t>
  </si>
  <si>
    <t>The 2 Dog</t>
  </si>
  <si>
    <t>Highweighmen</t>
  </si>
  <si>
    <t>(Rob Parr)</t>
  </si>
  <si>
    <t>(Donna Pascoe)</t>
  </si>
  <si>
    <t>(Keith Curran)</t>
  </si>
  <si>
    <t>Kermits Middle Finger</t>
  </si>
  <si>
    <t>Virtually Basic</t>
  </si>
  <si>
    <t>(Keith Reed)</t>
  </si>
  <si>
    <t>(Andy Pym)</t>
  </si>
  <si>
    <t>Steve Brown Memorial</t>
  </si>
  <si>
    <t>Cornish, and we know</t>
  </si>
  <si>
    <t>Sextet (Mike Halse)</t>
  </si>
  <si>
    <t>we are (Andy Pengelly)</t>
  </si>
  <si>
    <t>Ludoes Rejects</t>
  </si>
  <si>
    <t>(Nick Allen)</t>
  </si>
  <si>
    <t>Primo's</t>
  </si>
  <si>
    <t>(Martin Oram)</t>
  </si>
  <si>
    <t>(Neil Burnett)</t>
  </si>
  <si>
    <t>The Sun Freaks</t>
  </si>
  <si>
    <t>Biggles Flies Low</t>
  </si>
  <si>
    <t>(Steve Brown)</t>
  </si>
  <si>
    <t>(Marion Williams)</t>
  </si>
  <si>
    <t>(Heather Southard)</t>
  </si>
  <si>
    <t>1999</t>
  </si>
  <si>
    <t>(Paul Welch)</t>
  </si>
  <si>
    <t>Snorlax 4</t>
  </si>
  <si>
    <t>Set Lis Up</t>
  </si>
  <si>
    <t>(Steve Popham)</t>
  </si>
  <si>
    <t>Perpetual Wall board (W412BQ) £29.99</t>
  </si>
  <si>
    <t>It's All Balls</t>
  </si>
  <si>
    <t>(Tanya Millard)</t>
  </si>
  <si>
    <t>(Charlotte Weedon)</t>
  </si>
  <si>
    <t>Revenge of the Sithard</t>
  </si>
  <si>
    <t>Bidders Beauties</t>
  </si>
  <si>
    <t>Mange Tout</t>
  </si>
  <si>
    <t>(Cath Davey)</t>
  </si>
  <si>
    <t>(Ben Parkinson)</t>
  </si>
  <si>
    <t>Carl Goves &amp;</t>
  </si>
  <si>
    <t>Holly Bevin</t>
  </si>
  <si>
    <t>Hit &amp; Miss</t>
  </si>
  <si>
    <t>(Pam Collins)</t>
  </si>
  <si>
    <t>PAIRS</t>
  </si>
  <si>
    <t>Not held</t>
  </si>
  <si>
    <t>NOT HELD - PREFERRED CUP</t>
  </si>
  <si>
    <t>Doppelgangers</t>
  </si>
  <si>
    <t>Sam Oldfield</t>
  </si>
  <si>
    <t>The collective</t>
  </si>
  <si>
    <t>The Mis-hits</t>
  </si>
  <si>
    <t>Bex Biggar</t>
  </si>
  <si>
    <t>Jez Bennett</t>
  </si>
  <si>
    <t>Torexe left-overs</t>
  </si>
  <si>
    <t>Power Tippers</t>
  </si>
  <si>
    <t>Sets maniacs</t>
  </si>
  <si>
    <t>Simon Dart</t>
  </si>
  <si>
    <t>Spit n' polish</t>
  </si>
  <si>
    <t>Still at the bar</t>
  </si>
  <si>
    <t>Net Ninjas</t>
  </si>
  <si>
    <t>The newbies</t>
  </si>
  <si>
    <t>David Wong</t>
  </si>
  <si>
    <t>Setting ducks</t>
  </si>
  <si>
    <t>Shauns lot</t>
  </si>
  <si>
    <t>The Velvet Revolution</t>
  </si>
  <si>
    <t>Dominic Swann</t>
  </si>
  <si>
    <t>Notorious D.I.G</t>
  </si>
  <si>
    <t>Judy Caley</t>
  </si>
  <si>
    <t>SUMMER 2012</t>
  </si>
  <si>
    <t xml:space="preserve">Gary Bidder </t>
  </si>
  <si>
    <t>Bernies Young Guns</t>
  </si>
  <si>
    <t>Lucombe 6's</t>
  </si>
  <si>
    <t>Top Guns!</t>
  </si>
  <si>
    <t>The Twenty Minuters</t>
  </si>
  <si>
    <t>John Freeman</t>
  </si>
  <si>
    <t>Lucombe 4's</t>
  </si>
  <si>
    <t>Still at the Bar</t>
  </si>
  <si>
    <t>Leroy Venn &amp; Rob Parr</t>
  </si>
  <si>
    <t>Grease Monkeys</t>
  </si>
  <si>
    <t>Dirty spankers</t>
  </si>
  <si>
    <t>Turkish delight</t>
  </si>
  <si>
    <t>Dan Garside</t>
  </si>
  <si>
    <t>Ouch that hurt</t>
  </si>
  <si>
    <t>Bex Snell</t>
  </si>
  <si>
    <t>Russ Young</t>
  </si>
  <si>
    <t>Sue Stolworthy</t>
  </si>
  <si>
    <t>James Marchant</t>
  </si>
  <si>
    <t>Floe Ermeje</t>
  </si>
  <si>
    <t>Steve Barribal</t>
  </si>
  <si>
    <t>Violetta Gorecka</t>
  </si>
  <si>
    <t>Tangerine dreams</t>
  </si>
  <si>
    <t>Volleywood</t>
  </si>
  <si>
    <t>Gracias amigos</t>
  </si>
  <si>
    <t>Notorious DIG</t>
  </si>
  <si>
    <t>Sets &amp; spikes</t>
  </si>
  <si>
    <t>4play</t>
  </si>
  <si>
    <t>Spidergirls</t>
  </si>
  <si>
    <t>EVENING DIVISION 3</t>
  </si>
  <si>
    <t>Andy Carpenter</t>
  </si>
  <si>
    <t>Ellie Stewart</t>
  </si>
  <si>
    <t>* Points deducted</t>
  </si>
  <si>
    <t>Gold diggers</t>
  </si>
  <si>
    <t>Andys allstars</t>
  </si>
  <si>
    <t>You've been tango'd</t>
  </si>
  <si>
    <t>Cobras A</t>
  </si>
  <si>
    <t>Cobras</t>
  </si>
  <si>
    <t>Nik naks</t>
  </si>
  <si>
    <t>Little teapots</t>
  </si>
  <si>
    <t>Fantastic 4</t>
  </si>
  <si>
    <t>And then there were 4</t>
  </si>
  <si>
    <t>The ToastShop</t>
  </si>
  <si>
    <t>Top Guns</t>
  </si>
  <si>
    <t>The Voussoris</t>
  </si>
  <si>
    <t>Lee Meaden</t>
  </si>
  <si>
    <t>Laurie and Hardly</t>
  </si>
  <si>
    <t>Pam Ellis</t>
  </si>
  <si>
    <t>Highwaymen</t>
  </si>
  <si>
    <t>Wayne Brooks</t>
  </si>
  <si>
    <t>10</t>
  </si>
  <si>
    <t>Young Guns</t>
  </si>
  <si>
    <t>The Martial Farts</t>
  </si>
  <si>
    <t>SUMMER 2013 (FINAL)</t>
  </si>
  <si>
    <t>SUMMER 2014 (FINAL)</t>
  </si>
  <si>
    <t>Richard Merrifield</t>
  </si>
  <si>
    <t>George Burningham</t>
  </si>
  <si>
    <t>Alan Liebermann</t>
  </si>
  <si>
    <t>Jaz Crispin-Vile</t>
  </si>
  <si>
    <t>Steve Bariball</t>
  </si>
  <si>
    <t>Kirsty Tapp</t>
  </si>
  <si>
    <t>Dan Carpenter</t>
  </si>
  <si>
    <t>Carl Hedger</t>
  </si>
  <si>
    <t>Bugly's</t>
  </si>
  <si>
    <t>Um Bongo</t>
  </si>
  <si>
    <t>Pip n mix</t>
  </si>
  <si>
    <t>Samba boys</t>
  </si>
  <si>
    <t>Dirty Meerkats</t>
  </si>
  <si>
    <t>The Brown fist of justice</t>
  </si>
  <si>
    <t>Quesediggers</t>
  </si>
  <si>
    <t>Last minute.com</t>
  </si>
  <si>
    <t>Served … lukewarm</t>
  </si>
  <si>
    <t>Together again</t>
  </si>
  <si>
    <t>In it to win it</t>
  </si>
  <si>
    <t>Stan Volleymore</t>
  </si>
  <si>
    <t>Snazzy Jazzy</t>
  </si>
  <si>
    <t>Exeter Storm Juniors</t>
  </si>
  <si>
    <t>S*M*A*S*H</t>
  </si>
  <si>
    <t>You've been served</t>
  </si>
  <si>
    <t>The Spankers</t>
  </si>
  <si>
    <t>All stars</t>
  </si>
  <si>
    <t>Badgers</t>
  </si>
  <si>
    <t>ICT Misfits</t>
  </si>
  <si>
    <t>Highwaymen 4s</t>
  </si>
  <si>
    <t>Laurie &amp; Hardly</t>
  </si>
  <si>
    <t>Paul Asprey</t>
  </si>
  <si>
    <t>Nutcrusher 4s</t>
  </si>
  <si>
    <t>Martial Farts</t>
  </si>
  <si>
    <t>Nutcrusher 6s</t>
  </si>
  <si>
    <t>Highwaymen 6s</t>
  </si>
  <si>
    <t>SCC</t>
  </si>
  <si>
    <t>Hannah Hurrell</t>
  </si>
  <si>
    <t>Neil Burnett, Gary Bidder &amp; Nick Maye</t>
  </si>
  <si>
    <t>SUMMER 2015</t>
  </si>
  <si>
    <t>The dogs blocks</t>
  </si>
  <si>
    <t>Sam Lees</t>
  </si>
  <si>
    <t>The Newbies</t>
  </si>
  <si>
    <t>The digabytes</t>
  </si>
  <si>
    <t>The Jaegernaughts</t>
  </si>
  <si>
    <t>Jacobs crackers</t>
  </si>
  <si>
    <t>Jacob Towl</t>
  </si>
  <si>
    <t>Mark Myerson</t>
  </si>
  <si>
    <t>Motown</t>
  </si>
  <si>
    <t>Larger squad</t>
  </si>
  <si>
    <t>Rob Young</t>
  </si>
  <si>
    <t>Smashed potatoes</t>
  </si>
  <si>
    <t>Joanna Czylok</t>
  </si>
  <si>
    <t>The digging turnips</t>
  </si>
  <si>
    <t>Mark Adie</t>
  </si>
  <si>
    <t>Familys and friends inc</t>
  </si>
  <si>
    <t>Lucombe Lions</t>
  </si>
  <si>
    <t>Incredible sevens</t>
  </si>
  <si>
    <t>Betina Winkler</t>
  </si>
  <si>
    <t>You've been Tango'd</t>
  </si>
  <si>
    <t>Marta di Carlo</t>
  </si>
  <si>
    <t>Marti di Carlo</t>
  </si>
  <si>
    <t>Team</t>
  </si>
  <si>
    <t>Captain</t>
  </si>
  <si>
    <t>SUMMER 2016</t>
  </si>
  <si>
    <t>Pery Coolen</t>
  </si>
  <si>
    <t>Afghan United</t>
  </si>
  <si>
    <t>Nazir Kakar</t>
  </si>
  <si>
    <t>Blockbusters and Netflix</t>
  </si>
  <si>
    <t>Geoff Littler</t>
  </si>
  <si>
    <t>Thomas &amp; Friends</t>
  </si>
  <si>
    <t>Joe Webber</t>
  </si>
  <si>
    <t>Rattler</t>
  </si>
  <si>
    <t>Servivors</t>
  </si>
  <si>
    <t>Just Enough</t>
  </si>
  <si>
    <t>Dig my Balls</t>
  </si>
  <si>
    <t>Digging Turnips</t>
  </si>
  <si>
    <t>Adam Adie</t>
  </si>
  <si>
    <t>Spiders</t>
  </si>
  <si>
    <t>Conny Koller</t>
  </si>
  <si>
    <t>Pink and Black</t>
  </si>
  <si>
    <t>Eleanor Sheridan</t>
  </si>
  <si>
    <t>The Badgers</t>
  </si>
  <si>
    <t>Tom Gibbs</t>
  </si>
  <si>
    <t>Carly's Angels</t>
  </si>
  <si>
    <t>Ben Orriss</t>
  </si>
  <si>
    <t>Eurosmashers</t>
  </si>
  <si>
    <t>Too Jazzy</t>
  </si>
  <si>
    <t>Steve Barriball</t>
  </si>
  <si>
    <t>Einstein a Go Go</t>
  </si>
  <si>
    <t>Chris Hancock</t>
  </si>
  <si>
    <t>Beta blockers</t>
  </si>
  <si>
    <t>The Pirates</t>
  </si>
  <si>
    <t>Stephen Bench</t>
  </si>
  <si>
    <t>Cobra's Mk II</t>
  </si>
  <si>
    <t>Simon Wroe</t>
  </si>
  <si>
    <t>Norfolk n' Chance</t>
  </si>
  <si>
    <t>Will Mulligan</t>
  </si>
  <si>
    <t>Tim clark/Laura Wilson</t>
  </si>
  <si>
    <t>BAD WEATHER</t>
  </si>
  <si>
    <t>Transformers</t>
  </si>
  <si>
    <t>Fantastic Four</t>
  </si>
  <si>
    <t>May the 4s be with you</t>
  </si>
  <si>
    <t>Laurie &amp; Hardy</t>
  </si>
  <si>
    <t>Teamy Mcteamface</t>
  </si>
  <si>
    <t>Emily Vosper</t>
  </si>
  <si>
    <t>SUMMER 2017</t>
  </si>
  <si>
    <t>17/5</t>
  </si>
  <si>
    <t>Shark in the park</t>
  </si>
  <si>
    <t>Yes</t>
  </si>
  <si>
    <t>Friends United</t>
  </si>
  <si>
    <t>Don't Tapp it, whack it</t>
  </si>
  <si>
    <t>UmBarKen</t>
  </si>
  <si>
    <t>Free Beer and Chicken</t>
  </si>
  <si>
    <t>Net Flicks</t>
  </si>
  <si>
    <t>Damien Konieczny-Leigh</t>
  </si>
  <si>
    <t>Chris hancock</t>
  </si>
  <si>
    <t>Lando's leftovers</t>
  </si>
  <si>
    <t>Luke Mitchell</t>
  </si>
  <si>
    <t>Spitfires</t>
  </si>
  <si>
    <t>Toney leney</t>
  </si>
  <si>
    <t>Best served hot</t>
  </si>
  <si>
    <t>Alan Leibermann</t>
  </si>
  <si>
    <t>Topsham storm r porn</t>
  </si>
  <si>
    <t>Ashleigh Harry</t>
  </si>
  <si>
    <t>Simon Witts</t>
  </si>
  <si>
    <t>Complacent removal men</t>
  </si>
  <si>
    <t>All about that Ace</t>
  </si>
  <si>
    <t>Dream Team</t>
  </si>
  <si>
    <t>More fear</t>
  </si>
  <si>
    <t>Catherine Oldfield</t>
  </si>
  <si>
    <t>Fear the walking storm</t>
  </si>
  <si>
    <t>Emili Orazzo</t>
  </si>
  <si>
    <t>Curtis Phillips</t>
  </si>
  <si>
    <t>Mattafa Van Mold</t>
  </si>
  <si>
    <t>Carlie's Angels</t>
  </si>
  <si>
    <t>Safeword: Bananas</t>
  </si>
  <si>
    <t>Year</t>
  </si>
  <si>
    <t>Evening Div 1</t>
  </si>
  <si>
    <t>Chairman</t>
  </si>
  <si>
    <t>Evening Div 2</t>
  </si>
  <si>
    <t>Evening Div 3</t>
  </si>
  <si>
    <t>Lunch 6's</t>
  </si>
  <si>
    <t>Lunch 4's</t>
  </si>
  <si>
    <t>Perry Coolen</t>
  </si>
  <si>
    <t>Neil Burnett, Gary Bidder, Nick Maye</t>
  </si>
  <si>
    <t>Nicki Batho &amp; Carl Goves</t>
  </si>
  <si>
    <t>-</t>
  </si>
  <si>
    <t>Lucombe Oaks</t>
  </si>
  <si>
    <t>Katalin Fulop</t>
  </si>
  <si>
    <t>May The 4s Be With You</t>
  </si>
  <si>
    <t>Fanstastic Four</t>
  </si>
  <si>
    <t>Ultimate Force</t>
  </si>
  <si>
    <t>Bridge Wasps</t>
  </si>
  <si>
    <t>Not chosen - plan to move to Team Award from 2018 onwards</t>
  </si>
  <si>
    <t>Marrina Neophytou</t>
  </si>
  <si>
    <t>"</t>
  </si>
  <si>
    <t>SUMMER 2018</t>
  </si>
  <si>
    <t>Toby Tapp</t>
  </si>
  <si>
    <t>Watermelon Cahones</t>
  </si>
  <si>
    <t>Sportsway setting ducks</t>
  </si>
  <si>
    <t>Po Potter</t>
  </si>
  <si>
    <t>Basia and the giants</t>
  </si>
  <si>
    <t>Coaver cabana</t>
  </si>
  <si>
    <t>Luke Mitchizzle</t>
  </si>
  <si>
    <t>Underage hitters</t>
  </si>
  <si>
    <t>Bidders beauties</t>
  </si>
  <si>
    <t>Bettys bashers</t>
  </si>
  <si>
    <t>Liz Sutton</t>
  </si>
  <si>
    <t>All about the Ace</t>
  </si>
  <si>
    <t>Suns out balls out</t>
  </si>
  <si>
    <t>BTEC blockers</t>
  </si>
  <si>
    <t>Carls trumpcard</t>
  </si>
  <si>
    <t>Spankeroos</t>
  </si>
  <si>
    <t>Net ninjas</t>
  </si>
  <si>
    <t>Nathan Robinson</t>
  </si>
  <si>
    <t>SPORTS TEAM AWARD</t>
  </si>
  <si>
    <t>EDG</t>
  </si>
  <si>
    <t>The Randomisers</t>
  </si>
  <si>
    <t>Sportsperson / Team</t>
  </si>
  <si>
    <t>Coaver Cabana</t>
  </si>
  <si>
    <t>Evening Div 4</t>
  </si>
  <si>
    <t>Division 1A</t>
  </si>
  <si>
    <t>Played</t>
  </si>
  <si>
    <t>Won</t>
  </si>
  <si>
    <t>Drawn</t>
  </si>
  <si>
    <t>Lost</t>
  </si>
  <si>
    <t>Bonus</t>
  </si>
  <si>
    <t>Adjust</t>
  </si>
  <si>
    <t>Points</t>
  </si>
  <si>
    <t>Shark in the Park</t>
  </si>
  <si>
    <t>Sausage &amp; smash</t>
  </si>
  <si>
    <t>Blah Blah Blah Blah</t>
  </si>
  <si>
    <t>Umbarken</t>
  </si>
  <si>
    <t>Rice Cakes</t>
  </si>
  <si>
    <t>Brandon indradjaja</t>
  </si>
  <si>
    <t>Hits don’t lie</t>
  </si>
  <si>
    <t>Division 1B</t>
  </si>
  <si>
    <t>Blockbusters &amp; Netflix</t>
  </si>
  <si>
    <t>Whack it Wanderers</t>
  </si>
  <si>
    <t>Pip n' Mix</t>
  </si>
  <si>
    <t>Diggers</t>
  </si>
  <si>
    <t>Abbie Sinclair</t>
  </si>
  <si>
    <t>Red Mist</t>
  </si>
  <si>
    <t>Coolens Creation</t>
  </si>
  <si>
    <t>Tom White</t>
  </si>
  <si>
    <t>Division 2A</t>
  </si>
  <si>
    <t>John Firby</t>
  </si>
  <si>
    <t>Scared Hitless</t>
  </si>
  <si>
    <t>Georgie Copp</t>
  </si>
  <si>
    <t>Kiss my Ace too</t>
  </si>
  <si>
    <t>Einstein a go go</t>
  </si>
  <si>
    <t>Richie Forbes</t>
  </si>
  <si>
    <t>Tangerine Dreams</t>
  </si>
  <si>
    <t>Division 2B</t>
  </si>
  <si>
    <t>Iona Cairns</t>
  </si>
  <si>
    <t>Pop up Pirates</t>
  </si>
  <si>
    <t>Sara Baker</t>
  </si>
  <si>
    <t>Netflicks</t>
  </si>
  <si>
    <t>Charlotte Rook</t>
  </si>
  <si>
    <t>Hit &amp; hope heroes</t>
  </si>
  <si>
    <t>Paul Sanders</t>
  </si>
  <si>
    <t>Carlvid-19</t>
  </si>
  <si>
    <t>Will Mclennan</t>
  </si>
  <si>
    <t>The Placebos</t>
  </si>
  <si>
    <t>Bonus = match weeks played</t>
  </si>
  <si>
    <t>Coaver Volleyball - FINAL League Tables</t>
  </si>
  <si>
    <t>SUMMER 2022 - FINAL TABLES (15 September)</t>
  </si>
  <si>
    <t>Paul May Miller</t>
  </si>
  <si>
    <t>Ben Dawe</t>
  </si>
  <si>
    <t>Mustafa Ocak</t>
  </si>
  <si>
    <t>Abbie Sinclair-Thompson</t>
  </si>
  <si>
    <t>Paul Barker</t>
  </si>
  <si>
    <t>Seb Johns</t>
  </si>
  <si>
    <t>Mark Colville</t>
  </si>
  <si>
    <t>Rachel Swindell</t>
  </si>
  <si>
    <t>Aimee Baruzi</t>
  </si>
  <si>
    <t>Simon Anstiss</t>
  </si>
  <si>
    <t>Natalie Rook</t>
  </si>
  <si>
    <t>Alex Nakivell</t>
  </si>
  <si>
    <t>Daniel Scott</t>
  </si>
  <si>
    <t>Ellie Self</t>
  </si>
  <si>
    <t>Dhanu Puppala</t>
  </si>
  <si>
    <t>Load of B'lox</t>
  </si>
  <si>
    <t>Blah Blah Blah</t>
  </si>
  <si>
    <t>Coaver Cabana SMWVT</t>
  </si>
  <si>
    <t>All sets are off</t>
  </si>
  <si>
    <t>That’s what she set</t>
  </si>
  <si>
    <t>Flappers</t>
  </si>
  <si>
    <t>Too spicy</t>
  </si>
  <si>
    <t>Exe-treme</t>
  </si>
  <si>
    <t>Samurai smashers</t>
  </si>
  <si>
    <t>Grassy Guys</t>
  </si>
  <si>
    <t>Grasshoppers</t>
  </si>
  <si>
    <t>Keep it Civil</t>
  </si>
  <si>
    <t>The Jetsmashers</t>
  </si>
  <si>
    <t>Viva Volleyball</t>
  </si>
  <si>
    <t>Kobe's superstars</t>
  </si>
  <si>
    <t>Volleycolts</t>
  </si>
  <si>
    <t>Material Vols</t>
  </si>
  <si>
    <t>Lords</t>
  </si>
  <si>
    <t>Awarded</t>
  </si>
  <si>
    <t>Not awarded</t>
  </si>
  <si>
    <t>CUP EVENT</t>
  </si>
  <si>
    <t>Umbarken / That’s what she said</t>
  </si>
  <si>
    <t>D2W</t>
  </si>
  <si>
    <t>D2R/UP</t>
  </si>
  <si>
    <t>D3W</t>
  </si>
  <si>
    <t>D3R/UP</t>
  </si>
  <si>
    <t>The spankers</t>
  </si>
  <si>
    <t>JUBILEE CUP</t>
  </si>
  <si>
    <t>Luccombe Oaks</t>
  </si>
  <si>
    <t>The Grasshoppers</t>
  </si>
  <si>
    <t>Don't shout at me (Martin Oram &amp; Marion Williams)</t>
  </si>
  <si>
    <t>2 for coffee (Martin Oram &amp; Alan Welch)</t>
  </si>
  <si>
    <t>Ladies Pairs</t>
  </si>
  <si>
    <t>Mixed Pairs</t>
  </si>
  <si>
    <t>Martin Oram &amp; Cecile Roussel / Ade &amp; Amanda Squires</t>
  </si>
  <si>
    <t>Cecile Roussel &amp; Annette Grahns / Jacqui Hashim &amp; Jodie Heale</t>
  </si>
  <si>
    <t>Andy Nicks &amp; Neil Burnett / Pete Casson &amp; Alex Kennedy</t>
  </si>
  <si>
    <t>Laura Wilson &amp; Jodi Heale</t>
  </si>
  <si>
    <t>Pairs Cup</t>
  </si>
  <si>
    <t>Pairs League</t>
  </si>
  <si>
    <t>Double trouble (Neil Crook)</t>
  </si>
  <si>
    <t>Wookie hole (Neil Davey)</t>
  </si>
  <si>
    <t>Lets choke Chewie (Andy Nicks)</t>
  </si>
  <si>
    <t>The Barbies (Clare Stolworthy)</t>
  </si>
  <si>
    <t>Nice Carpet (Martin Oram &amp; Marion Williams)</t>
  </si>
  <si>
    <t>Jodie Heale &amp; Tim Clark / Andy Nicks &amp; Clare Stolworthy</t>
  </si>
  <si>
    <t>Clare Babbage &amp; Jess Webber</t>
  </si>
  <si>
    <t>Synergy 2 (Steve Raine &amp; Annette Grahns)</t>
  </si>
  <si>
    <t>Dirtbags (Nicki Batho &amp; Kath Buchwald)</t>
  </si>
  <si>
    <t>Just bring it (Glenn Tom &amp; Dave Nicks)</t>
  </si>
  <si>
    <t>Zam &amp; Nicki Batho</t>
  </si>
  <si>
    <t>Jason Hendy &amp; Clare Babbage</t>
  </si>
  <si>
    <t>No awards - COVID</t>
  </si>
  <si>
    <t>1998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</si>
</sst>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9">
    <font>
      <sz val="12"/>
      <name val="Times New Roman"/>
      <family val="0"/>
    </font>
    <font>
      <sz val="10"/>
      <name val="Times New Roman"/>
      <family val="1"/>
    </font>
    <font>
      <b/>
      <sz val="14"/>
      <name val="Verdana"/>
      <family val="2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Arial"/>
      <family val="2"/>
    </font>
    <font>
      <sz val="18"/>
      <name val="Bodoni Black"/>
      <family val="1"/>
    </font>
    <font>
      <sz val="14"/>
      <name val="Old Style Bold Outline"/>
      <family val="5"/>
    </font>
    <font>
      <sz val="18"/>
      <name val="Times New Roman"/>
      <family val="1"/>
    </font>
    <font>
      <sz val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Segoe UI"/>
      <family val="2"/>
    </font>
    <font>
      <b/>
      <sz val="14"/>
      <color indexed="8"/>
      <name val="Verdana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sz val="12"/>
      <color indexed="56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Times New Roman"/>
      <family val="1"/>
    </font>
    <font>
      <sz val="12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212121"/>
      <name val="Segoe UI"/>
      <family val="2"/>
    </font>
    <font>
      <sz val="12"/>
      <color theme="0"/>
      <name val="Times New Roman"/>
      <family val="1"/>
    </font>
    <font>
      <b/>
      <sz val="14"/>
      <color rgb="FF000000"/>
      <name val="Verdana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  <font>
      <sz val="12"/>
      <color rgb="FF002060"/>
      <name val="Arial"/>
      <family val="2"/>
    </font>
    <font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Border="1" applyAlignment="1" applyProtection="1" quotePrefix="1">
      <alignment horizontal="left"/>
      <protection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0" fontId="12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1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7" fillId="34" borderId="10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19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/>
      <protection/>
    </xf>
    <xf numFmtId="0" fontId="19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7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9" fillId="35" borderId="0" xfId="0" applyFont="1" applyFill="1" applyAlignment="1">
      <alignment horizontal="right" vertical="center" wrapText="1"/>
    </xf>
    <xf numFmtId="0" fontId="69" fillId="35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70" fillId="0" borderId="0" xfId="0" applyFont="1" applyAlignment="1">
      <alignment/>
    </xf>
    <xf numFmtId="0" fontId="71" fillId="35" borderId="0" xfId="0" applyFont="1" applyFill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3" fillId="36" borderId="0" xfId="0" applyFont="1" applyFill="1" applyAlignment="1" quotePrefix="1">
      <alignment horizontal="center"/>
    </xf>
    <xf numFmtId="0" fontId="74" fillId="36" borderId="0" xfId="0" applyFont="1" applyFill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6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7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37" borderId="0" xfId="0" applyFont="1" applyFill="1" applyAlignment="1">
      <alignment horizontal="center" vertical="center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center" vertical="center" wrapText="1"/>
    </xf>
    <xf numFmtId="0" fontId="5" fillId="0" borderId="0" xfId="55">
      <alignment/>
      <protection/>
    </xf>
    <xf numFmtId="0" fontId="3" fillId="0" borderId="0" xfId="55" applyFont="1" applyBorder="1" applyAlignment="1" applyProtection="1">
      <alignment horizontal="centerContinuous"/>
      <protection/>
    </xf>
    <xf numFmtId="0" fontId="0" fillId="0" borderId="0" xfId="55" applyFont="1" applyBorder="1" applyProtection="1">
      <alignment/>
      <protection/>
    </xf>
    <xf numFmtId="0" fontId="4" fillId="33" borderId="0" xfId="55" applyFont="1" applyFill="1" applyBorder="1" applyProtection="1">
      <alignment/>
      <protection/>
    </xf>
    <xf numFmtId="0" fontId="4" fillId="33" borderId="0" xfId="55" applyFont="1" applyFill="1" applyBorder="1" applyAlignment="1" applyProtection="1">
      <alignment horizontal="center"/>
      <protection/>
    </xf>
    <xf numFmtId="0" fontId="2" fillId="0" borderId="0" xfId="55" applyFont="1" applyBorder="1" applyAlignment="1" applyProtection="1" quotePrefix="1">
      <alignment horizontal="left"/>
      <protection/>
    </xf>
    <xf numFmtId="0" fontId="0" fillId="0" borderId="0" xfId="55" applyFont="1" applyFill="1" applyBorder="1" applyAlignment="1" applyProtection="1" quotePrefix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0" xfId="55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71" fillId="37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76" fillId="37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77" fillId="2" borderId="0" xfId="0" applyFont="1" applyFill="1" applyAlignment="1" quotePrefix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 vertical="center" wrapText="1"/>
    </xf>
    <xf numFmtId="0" fontId="17" fillId="34" borderId="1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 quotePrefix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 quotePrefix="1">
      <alignment horizontal="center"/>
    </xf>
    <xf numFmtId="0" fontId="0" fillId="34" borderId="18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34" borderId="16" xfId="0" applyFill="1" applyBorder="1" applyAlignment="1">
      <alignment horizontal="center"/>
    </xf>
    <xf numFmtId="0" fontId="7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png@01D5A39D.7A89C5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905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9</xdr:col>
      <xdr:colOff>219075</xdr:colOff>
      <xdr:row>82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9201150"/>
          <a:ext cx="6391275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in\Downloads\COAVER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in\Downloads\COAVER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chl153.ds.devon.gov.uk\users$\martin.oram\My%20Documents\MISC\tournaments\COAVER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in\Downloads\COAVER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nch fixtures"/>
      <sheetName val="results"/>
      <sheetName val="lunch tables"/>
      <sheetName val="evening tables"/>
      <sheetName val="net rota"/>
      <sheetName val="EVENING_FOURS"/>
      <sheetName val="league format"/>
      <sheetName val="grid for 12 teams"/>
      <sheetName val="matches"/>
      <sheetName val="Team entries"/>
      <sheetName val="perpetuals"/>
      <sheetName val="hire"/>
    </sheetNames>
    <sheetDataSet>
      <sheetData sheetId="1">
        <row r="6">
          <cell r="B6">
            <v>7</v>
          </cell>
          <cell r="C6">
            <v>8</v>
          </cell>
          <cell r="D6">
            <v>7</v>
          </cell>
          <cell r="E6">
            <v>8</v>
          </cell>
          <cell r="F6">
            <v>6</v>
          </cell>
          <cell r="G6">
            <v>8</v>
          </cell>
          <cell r="H6">
            <v>6</v>
          </cell>
          <cell r="I6">
            <v>8</v>
          </cell>
          <cell r="J6">
            <v>6</v>
          </cell>
        </row>
        <row r="7">
          <cell r="B7">
            <v>6</v>
          </cell>
          <cell r="C7">
            <v>4</v>
          </cell>
          <cell r="D7">
            <v>1</v>
          </cell>
          <cell r="E7">
            <v>2</v>
          </cell>
          <cell r="F7">
            <v>3</v>
          </cell>
          <cell r="G7">
            <v>6</v>
          </cell>
          <cell r="H7">
            <v>3</v>
          </cell>
          <cell r="I7">
            <v>4</v>
          </cell>
          <cell r="J7">
            <v>4</v>
          </cell>
        </row>
        <row r="8">
          <cell r="B8">
            <v>17</v>
          </cell>
          <cell r="C8">
            <v>12</v>
          </cell>
          <cell r="D8">
            <v>5</v>
          </cell>
          <cell r="E8">
            <v>7</v>
          </cell>
          <cell r="F8">
            <v>10</v>
          </cell>
          <cell r="G8">
            <v>15</v>
          </cell>
          <cell r="H8">
            <v>8</v>
          </cell>
          <cell r="I8">
            <v>12</v>
          </cell>
          <cell r="J8">
            <v>11</v>
          </cell>
        </row>
        <row r="15">
          <cell r="B15">
            <v>9</v>
          </cell>
          <cell r="C15">
            <v>9</v>
          </cell>
          <cell r="D15">
            <v>9</v>
          </cell>
          <cell r="E15">
            <v>9</v>
          </cell>
          <cell r="F15">
            <v>8</v>
          </cell>
          <cell r="G15">
            <v>9</v>
          </cell>
          <cell r="H15">
            <v>8</v>
          </cell>
          <cell r="I15">
            <v>9</v>
          </cell>
          <cell r="J15">
            <v>9</v>
          </cell>
          <cell r="K15">
            <v>9</v>
          </cell>
        </row>
        <row r="16">
          <cell r="B16">
            <v>6</v>
          </cell>
          <cell r="C16">
            <v>4</v>
          </cell>
          <cell r="D16">
            <v>7</v>
          </cell>
          <cell r="E16">
            <v>2</v>
          </cell>
          <cell r="F16">
            <v>6</v>
          </cell>
          <cell r="G16">
            <v>3</v>
          </cell>
          <cell r="H16">
            <v>7</v>
          </cell>
          <cell r="I16">
            <v>4</v>
          </cell>
          <cell r="J16">
            <v>3</v>
          </cell>
          <cell r="K16">
            <v>2</v>
          </cell>
        </row>
        <row r="17">
          <cell r="B17">
            <v>19</v>
          </cell>
          <cell r="C17">
            <v>10</v>
          </cell>
          <cell r="D17">
            <v>22</v>
          </cell>
          <cell r="E17">
            <v>6</v>
          </cell>
          <cell r="F17">
            <v>16</v>
          </cell>
          <cell r="G17">
            <v>9</v>
          </cell>
          <cell r="H17">
            <v>21</v>
          </cell>
          <cell r="I17">
            <v>13</v>
          </cell>
          <cell r="J17">
            <v>9</v>
          </cell>
          <cell r="K17">
            <v>7</v>
          </cell>
        </row>
        <row r="31">
          <cell r="B31" t="str">
            <v>Dirty</v>
          </cell>
          <cell r="C31" t="str">
            <v>The great pretenders</v>
          </cell>
          <cell r="D31" t="str">
            <v>Old men and maz</v>
          </cell>
          <cell r="E31" t="str">
            <v>ECPC</v>
          </cell>
          <cell r="F31" t="str">
            <v>FIT but we know it</v>
          </cell>
          <cell r="G31" t="str">
            <v>The blockers</v>
          </cell>
          <cell r="H31" t="str">
            <v>Green cross stars</v>
          </cell>
          <cell r="I31" t="str">
            <v>Hardy perennials</v>
          </cell>
          <cell r="J31" t="str">
            <v>Kings 1</v>
          </cell>
          <cell r="K31" t="str">
            <v>Beta Carotene</v>
          </cell>
          <cell r="L31" t="str">
            <v>Wawawoum!</v>
          </cell>
          <cell r="M31" t="str">
            <v>The renegades</v>
          </cell>
          <cell r="N31" t="str">
            <v>Low bidders</v>
          </cell>
          <cell r="O31" t="str">
            <v>Middle bidders</v>
          </cell>
          <cell r="P31" t="str">
            <v>Lucky hole</v>
          </cell>
          <cell r="Q31" t="str">
            <v>Outdoor sets</v>
          </cell>
          <cell r="R31" t="str">
            <v>Little teapots</v>
          </cell>
          <cell r="S31" t="str">
            <v>Nutcrushers</v>
          </cell>
          <cell r="T31" t="str">
            <v>High bidders</v>
          </cell>
          <cell r="U31" t="str">
            <v>Wogans warriors</v>
          </cell>
          <cell r="V31" t="str">
            <v>ISCA</v>
          </cell>
          <cell r="W31" t="str">
            <v>Enviro-mentalists</v>
          </cell>
          <cell r="X31" t="str">
            <v>Footballers reserves</v>
          </cell>
          <cell r="Y31" t="str">
            <v>Footballers part deux</v>
          </cell>
          <cell r="Z31" t="str">
            <v>CCD</v>
          </cell>
          <cell r="AA31" t="str">
            <v>Kings 2</v>
          </cell>
        </row>
        <row r="33">
          <cell r="B33">
            <v>26</v>
          </cell>
          <cell r="C33">
            <v>26</v>
          </cell>
          <cell r="D33">
            <v>26</v>
          </cell>
          <cell r="E33">
            <v>26</v>
          </cell>
          <cell r="F33">
            <v>26</v>
          </cell>
          <cell r="G33">
            <v>26</v>
          </cell>
          <cell r="H33">
            <v>26</v>
          </cell>
          <cell r="I33">
            <v>26</v>
          </cell>
          <cell r="J33">
            <v>26</v>
          </cell>
          <cell r="K33">
            <v>20</v>
          </cell>
          <cell r="L33">
            <v>26</v>
          </cell>
          <cell r="M33">
            <v>26</v>
          </cell>
          <cell r="N33">
            <v>29</v>
          </cell>
          <cell r="O33">
            <v>26</v>
          </cell>
          <cell r="P33">
            <v>26</v>
          </cell>
          <cell r="Q33">
            <v>25</v>
          </cell>
          <cell r="R33">
            <v>25</v>
          </cell>
          <cell r="S33">
            <v>24</v>
          </cell>
          <cell r="T33">
            <v>29</v>
          </cell>
          <cell r="U33">
            <v>26</v>
          </cell>
          <cell r="V33">
            <v>26</v>
          </cell>
          <cell r="W33">
            <v>26</v>
          </cell>
          <cell r="X33">
            <v>26</v>
          </cell>
          <cell r="Y33">
            <v>29</v>
          </cell>
          <cell r="Z33">
            <v>29</v>
          </cell>
          <cell r="AA33">
            <v>26</v>
          </cell>
          <cell r="AB33">
            <v>6</v>
          </cell>
          <cell r="AC33">
            <v>14</v>
          </cell>
        </row>
        <row r="34">
          <cell r="B34">
            <v>20</v>
          </cell>
          <cell r="C34">
            <v>11</v>
          </cell>
          <cell r="D34">
            <v>12</v>
          </cell>
          <cell r="E34">
            <v>13</v>
          </cell>
          <cell r="F34">
            <v>11</v>
          </cell>
          <cell r="G34">
            <v>12</v>
          </cell>
          <cell r="H34">
            <v>9</v>
          </cell>
          <cell r="I34">
            <v>18</v>
          </cell>
          <cell r="J34">
            <v>15</v>
          </cell>
          <cell r="K34">
            <v>8</v>
          </cell>
          <cell r="L34">
            <v>12</v>
          </cell>
          <cell r="M34">
            <v>12</v>
          </cell>
          <cell r="N34">
            <v>13</v>
          </cell>
          <cell r="O34">
            <v>5</v>
          </cell>
          <cell r="P34">
            <v>9</v>
          </cell>
          <cell r="Q34">
            <v>18</v>
          </cell>
          <cell r="R34">
            <v>13</v>
          </cell>
          <cell r="S34">
            <v>16</v>
          </cell>
          <cell r="T34">
            <v>18</v>
          </cell>
          <cell r="U34">
            <v>13</v>
          </cell>
          <cell r="V34">
            <v>4</v>
          </cell>
          <cell r="W34">
            <v>11</v>
          </cell>
          <cell r="X34">
            <v>13</v>
          </cell>
          <cell r="Y34">
            <v>9</v>
          </cell>
          <cell r="Z34">
            <v>24</v>
          </cell>
          <cell r="AA34">
            <v>12</v>
          </cell>
          <cell r="AB34">
            <v>0</v>
          </cell>
          <cell r="AC34">
            <v>5</v>
          </cell>
        </row>
        <row r="35">
          <cell r="B35">
            <v>65</v>
          </cell>
          <cell r="C35">
            <v>41</v>
          </cell>
          <cell r="D35">
            <v>46</v>
          </cell>
          <cell r="E35">
            <v>43</v>
          </cell>
          <cell r="F35">
            <v>44</v>
          </cell>
          <cell r="G35">
            <v>40</v>
          </cell>
          <cell r="H35">
            <v>34</v>
          </cell>
          <cell r="I35">
            <v>60</v>
          </cell>
          <cell r="J35">
            <v>53</v>
          </cell>
          <cell r="K35">
            <v>32</v>
          </cell>
          <cell r="L35">
            <v>43</v>
          </cell>
          <cell r="M35">
            <v>42</v>
          </cell>
          <cell r="N35">
            <v>52</v>
          </cell>
          <cell r="O35">
            <v>23</v>
          </cell>
          <cell r="P35">
            <v>36</v>
          </cell>
          <cell r="Q35">
            <v>59</v>
          </cell>
          <cell r="R35">
            <v>47</v>
          </cell>
          <cell r="S35">
            <v>54</v>
          </cell>
          <cell r="T35">
            <v>64</v>
          </cell>
          <cell r="U35">
            <v>48</v>
          </cell>
          <cell r="V35">
            <v>23</v>
          </cell>
          <cell r="W35">
            <v>38</v>
          </cell>
          <cell r="X35">
            <v>47</v>
          </cell>
          <cell r="Y35">
            <v>36</v>
          </cell>
          <cell r="Z35">
            <v>75</v>
          </cell>
          <cell r="AA35">
            <v>42</v>
          </cell>
          <cell r="AB35">
            <v>0</v>
          </cell>
          <cell r="AC35">
            <v>17</v>
          </cell>
        </row>
        <row r="36">
          <cell r="B36">
            <v>2</v>
          </cell>
          <cell r="C36">
            <v>1</v>
          </cell>
          <cell r="D36">
            <v>3</v>
          </cell>
          <cell r="E36">
            <v>0</v>
          </cell>
          <cell r="F36">
            <v>2</v>
          </cell>
          <cell r="G36">
            <v>0</v>
          </cell>
          <cell r="H36">
            <v>1</v>
          </cell>
          <cell r="I36">
            <v>2</v>
          </cell>
          <cell r="J36">
            <v>2</v>
          </cell>
          <cell r="K36">
            <v>2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1</v>
          </cell>
          <cell r="Y36">
            <v>2</v>
          </cell>
          <cell r="Z36">
            <v>0</v>
          </cell>
          <cell r="AA36">
            <v>2</v>
          </cell>
          <cell r="AB36">
            <v>0</v>
          </cell>
          <cell r="A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unch fixtures"/>
      <sheetName val="results"/>
      <sheetName val="lunch tables"/>
      <sheetName val="evening tables"/>
      <sheetName val="net rota"/>
      <sheetName val="EVENING_FOURS"/>
      <sheetName val="Team entries"/>
      <sheetName val="league format"/>
      <sheetName val="grid for 12 teams"/>
      <sheetName val="matches"/>
      <sheetName val="perpetuals"/>
      <sheetName val="hire"/>
    </sheetNames>
    <sheetDataSet>
      <sheetData sheetId="1">
        <row r="6">
          <cell r="B6">
            <v>9</v>
          </cell>
          <cell r="C6">
            <v>9</v>
          </cell>
          <cell r="D6">
            <v>8</v>
          </cell>
          <cell r="E6">
            <v>9</v>
          </cell>
          <cell r="F6">
            <v>9</v>
          </cell>
          <cell r="G6">
            <v>9</v>
          </cell>
          <cell r="H6">
            <v>9</v>
          </cell>
          <cell r="I6">
            <v>9</v>
          </cell>
          <cell r="J6">
            <v>9</v>
          </cell>
          <cell r="K6">
            <v>8</v>
          </cell>
        </row>
        <row r="7">
          <cell r="B7">
            <v>9</v>
          </cell>
          <cell r="C7">
            <v>4</v>
          </cell>
          <cell r="D7">
            <v>3</v>
          </cell>
          <cell r="E7">
            <v>7</v>
          </cell>
          <cell r="F7">
            <v>4</v>
          </cell>
          <cell r="G7">
            <v>0</v>
          </cell>
          <cell r="H7">
            <v>7</v>
          </cell>
          <cell r="I7">
            <v>4</v>
          </cell>
          <cell r="J7">
            <v>2</v>
          </cell>
          <cell r="K7">
            <v>2</v>
          </cell>
        </row>
        <row r="8">
          <cell r="B8">
            <v>24</v>
          </cell>
          <cell r="C8">
            <v>14</v>
          </cell>
          <cell r="D8">
            <v>12</v>
          </cell>
          <cell r="E8">
            <v>18</v>
          </cell>
          <cell r="F8">
            <v>13</v>
          </cell>
          <cell r="G8">
            <v>3</v>
          </cell>
          <cell r="H8">
            <v>20</v>
          </cell>
          <cell r="I8">
            <v>12</v>
          </cell>
          <cell r="J8">
            <v>8</v>
          </cell>
          <cell r="K8">
            <v>6</v>
          </cell>
        </row>
        <row r="15">
          <cell r="B15">
            <v>9</v>
          </cell>
          <cell r="C15">
            <v>11</v>
          </cell>
          <cell r="D15">
            <v>11</v>
          </cell>
          <cell r="E15">
            <v>10</v>
          </cell>
          <cell r="F15">
            <v>11</v>
          </cell>
          <cell r="G15">
            <v>11</v>
          </cell>
          <cell r="H15">
            <v>11</v>
          </cell>
          <cell r="I15">
            <v>11</v>
          </cell>
          <cell r="J15">
            <v>8</v>
          </cell>
          <cell r="K15">
            <v>11</v>
          </cell>
          <cell r="L15">
            <v>10</v>
          </cell>
          <cell r="M15">
            <v>10</v>
          </cell>
        </row>
        <row r="16">
          <cell r="B16">
            <v>0</v>
          </cell>
          <cell r="C16">
            <v>5</v>
          </cell>
          <cell r="D16">
            <v>7</v>
          </cell>
          <cell r="E16">
            <v>3</v>
          </cell>
          <cell r="F16">
            <v>8</v>
          </cell>
          <cell r="G16">
            <v>5</v>
          </cell>
          <cell r="H16">
            <v>9</v>
          </cell>
          <cell r="I16">
            <v>9</v>
          </cell>
          <cell r="J16">
            <v>5</v>
          </cell>
          <cell r="K16">
            <v>3</v>
          </cell>
          <cell r="L16">
            <v>3</v>
          </cell>
          <cell r="M16">
            <v>0</v>
          </cell>
        </row>
        <row r="17">
          <cell r="B17">
            <v>2</v>
          </cell>
          <cell r="C17">
            <v>18</v>
          </cell>
          <cell r="D17">
            <v>18</v>
          </cell>
          <cell r="E17">
            <v>9</v>
          </cell>
          <cell r="F17">
            <v>23</v>
          </cell>
          <cell r="G17">
            <v>18</v>
          </cell>
          <cell r="H17">
            <v>27</v>
          </cell>
          <cell r="I17">
            <v>27</v>
          </cell>
          <cell r="J17">
            <v>12</v>
          </cell>
          <cell r="K17">
            <v>11</v>
          </cell>
          <cell r="L17">
            <v>11</v>
          </cell>
          <cell r="M17">
            <v>5</v>
          </cell>
        </row>
        <row r="31">
          <cell r="B31" t="str">
            <v>Dirteeeeee</v>
          </cell>
          <cell r="C31" t="str">
            <v>ECPC</v>
          </cell>
          <cell r="D31" t="str">
            <v>The dark side</v>
          </cell>
          <cell r="E31" t="str">
            <v>Just the shizzle</v>
          </cell>
          <cell r="F31" t="str">
            <v>Avanti</v>
          </cell>
          <cell r="G31" t="str">
            <v>Henry's bar</v>
          </cell>
          <cell r="H31" t="str">
            <v>the great pretenders</v>
          </cell>
          <cell r="I31" t="str">
            <v>Old men and barbies</v>
          </cell>
          <cell r="J31" t="str">
            <v>Jac attack</v>
          </cell>
          <cell r="K31" t="str">
            <v>Outdoor sets</v>
          </cell>
          <cell r="L31" t="str">
            <v>Pink flamingos</v>
          </cell>
          <cell r="M31" t="str">
            <v>met office</v>
          </cell>
          <cell r="N31" t="str">
            <v>Just tanya dolls</v>
          </cell>
          <cell r="O31" t="str">
            <v>Rooters</v>
          </cell>
          <cell r="P31" t="str">
            <v>spawny spikers</v>
          </cell>
          <cell r="Q31" t="str">
            <v>Enigma variations</v>
          </cell>
          <cell r="R31" t="str">
            <v>Bassetts Allsorts</v>
          </cell>
          <cell r="S31" t="str">
            <v>The wishful thinkers</v>
          </cell>
          <cell r="T31" t="str">
            <v>Revenge of the stiff</v>
          </cell>
          <cell r="U31" t="str">
            <v>Revenge of the sithard</v>
          </cell>
          <cell r="V31" t="str">
            <v>Innit for fun</v>
          </cell>
          <cell r="W31" t="str">
            <v>Last orders</v>
          </cell>
          <cell r="X31" t="str">
            <v>The malachite greens</v>
          </cell>
          <cell r="Y31" t="str">
            <v>The blue-green algaes</v>
          </cell>
          <cell r="Z31" t="str">
            <v>Select few</v>
          </cell>
          <cell r="AA31" t="str">
            <v>Haskoning harriers</v>
          </cell>
          <cell r="AB31" t="str">
            <v>2 up 2 down</v>
          </cell>
          <cell r="AC31" t="str">
            <v>sophes blokes</v>
          </cell>
        </row>
        <row r="33">
          <cell r="B33">
            <v>26</v>
          </cell>
          <cell r="C33">
            <v>26</v>
          </cell>
          <cell r="D33">
            <v>23</v>
          </cell>
          <cell r="E33">
            <v>26</v>
          </cell>
          <cell r="F33">
            <v>26</v>
          </cell>
          <cell r="G33">
            <v>26</v>
          </cell>
          <cell r="H33">
            <v>26</v>
          </cell>
          <cell r="I33">
            <v>26</v>
          </cell>
          <cell r="J33">
            <v>26</v>
          </cell>
          <cell r="K33">
            <v>26</v>
          </cell>
          <cell r="L33">
            <v>25</v>
          </cell>
          <cell r="M33">
            <v>9</v>
          </cell>
          <cell r="N33">
            <v>26</v>
          </cell>
          <cell r="O33">
            <v>22</v>
          </cell>
          <cell r="P33">
            <v>24</v>
          </cell>
          <cell r="Q33">
            <v>23</v>
          </cell>
          <cell r="R33">
            <v>26</v>
          </cell>
          <cell r="S33">
            <v>25</v>
          </cell>
          <cell r="T33">
            <v>26</v>
          </cell>
          <cell r="U33">
            <v>26</v>
          </cell>
          <cell r="V33">
            <v>26</v>
          </cell>
          <cell r="W33">
            <v>25</v>
          </cell>
          <cell r="X33">
            <v>26</v>
          </cell>
          <cell r="Y33">
            <v>26</v>
          </cell>
          <cell r="Z33">
            <v>22</v>
          </cell>
          <cell r="AA33">
            <v>19</v>
          </cell>
          <cell r="AB33">
            <v>14</v>
          </cell>
          <cell r="AC33">
            <v>15</v>
          </cell>
          <cell r="AD33">
            <v>14</v>
          </cell>
        </row>
        <row r="34">
          <cell r="B34">
            <v>16</v>
          </cell>
          <cell r="C34">
            <v>11</v>
          </cell>
          <cell r="D34">
            <v>12</v>
          </cell>
          <cell r="E34">
            <v>15</v>
          </cell>
          <cell r="F34">
            <v>19</v>
          </cell>
          <cell r="G34">
            <v>15</v>
          </cell>
          <cell r="H34">
            <v>5</v>
          </cell>
          <cell r="I34">
            <v>13</v>
          </cell>
          <cell r="J34">
            <v>11</v>
          </cell>
          <cell r="K34">
            <v>13</v>
          </cell>
          <cell r="L34">
            <v>13</v>
          </cell>
          <cell r="M34">
            <v>7</v>
          </cell>
          <cell r="N34">
            <v>6</v>
          </cell>
          <cell r="O34">
            <v>4</v>
          </cell>
          <cell r="P34">
            <v>13</v>
          </cell>
          <cell r="Q34">
            <v>6</v>
          </cell>
          <cell r="R34">
            <v>17</v>
          </cell>
          <cell r="S34">
            <v>11</v>
          </cell>
          <cell r="T34">
            <v>22</v>
          </cell>
          <cell r="U34">
            <v>15</v>
          </cell>
          <cell r="V34">
            <v>9</v>
          </cell>
          <cell r="W34">
            <v>9</v>
          </cell>
          <cell r="X34">
            <v>11</v>
          </cell>
          <cell r="Y34">
            <v>15</v>
          </cell>
          <cell r="Z34">
            <v>13</v>
          </cell>
          <cell r="AA34">
            <v>9</v>
          </cell>
          <cell r="AB34">
            <v>2</v>
          </cell>
          <cell r="AC34">
            <v>12</v>
          </cell>
          <cell r="AD34">
            <v>3</v>
          </cell>
        </row>
        <row r="35">
          <cell r="B35">
            <v>52</v>
          </cell>
          <cell r="C35">
            <v>40</v>
          </cell>
          <cell r="D35">
            <v>42</v>
          </cell>
          <cell r="E35">
            <v>51</v>
          </cell>
          <cell r="F35">
            <v>60</v>
          </cell>
          <cell r="G35">
            <v>51</v>
          </cell>
          <cell r="H35">
            <v>22</v>
          </cell>
          <cell r="I35">
            <v>43</v>
          </cell>
          <cell r="J35">
            <v>41</v>
          </cell>
          <cell r="K35">
            <v>43</v>
          </cell>
          <cell r="L35">
            <v>46</v>
          </cell>
          <cell r="M35">
            <v>22</v>
          </cell>
          <cell r="N35">
            <v>25</v>
          </cell>
          <cell r="O35">
            <v>17</v>
          </cell>
          <cell r="P35">
            <v>40</v>
          </cell>
          <cell r="Q35">
            <v>21</v>
          </cell>
          <cell r="R35">
            <v>55</v>
          </cell>
          <cell r="S35">
            <v>38</v>
          </cell>
          <cell r="T35">
            <v>67</v>
          </cell>
          <cell r="U35">
            <v>51</v>
          </cell>
          <cell r="V35">
            <v>32</v>
          </cell>
          <cell r="W35">
            <v>36</v>
          </cell>
          <cell r="X35">
            <v>44</v>
          </cell>
          <cell r="Y35">
            <v>52</v>
          </cell>
          <cell r="Z35">
            <v>43</v>
          </cell>
          <cell r="AA35">
            <v>35</v>
          </cell>
          <cell r="AB35">
            <v>9</v>
          </cell>
          <cell r="AC35">
            <v>36</v>
          </cell>
          <cell r="AD35">
            <v>12</v>
          </cell>
        </row>
        <row r="36">
          <cell r="B36">
            <v>0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1</v>
          </cell>
          <cell r="I36">
            <v>0</v>
          </cell>
          <cell r="J36">
            <v>1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U36">
            <v>2</v>
          </cell>
          <cell r="V36">
            <v>0</v>
          </cell>
          <cell r="W36">
            <v>0</v>
          </cell>
          <cell r="X36">
            <v>2</v>
          </cell>
          <cell r="Y36">
            <v>2</v>
          </cell>
          <cell r="Z36">
            <v>0</v>
          </cell>
          <cell r="AA36">
            <v>2</v>
          </cell>
          <cell r="AB36">
            <v>1</v>
          </cell>
          <cell r="AC36">
            <v>0</v>
          </cell>
          <cell r="AD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lunch fixtures"/>
      <sheetName val="results"/>
    </sheetNames>
    <sheetDataSet>
      <sheetData sheetId="0">
        <row r="6">
          <cell r="D6" t="str">
            <v>P</v>
          </cell>
          <cell r="E6" t="str">
            <v>W</v>
          </cell>
          <cell r="F6" t="str">
            <v>D</v>
          </cell>
          <cell r="G6" t="str">
            <v>L</v>
          </cell>
          <cell r="H6" t="str">
            <v>B</v>
          </cell>
          <cell r="I6" t="str">
            <v>Pts</v>
          </cell>
        </row>
        <row r="7">
          <cell r="B7" t="str">
            <v>dirty!</v>
          </cell>
          <cell r="C7" t="str">
            <v>Andy Nicks</v>
          </cell>
          <cell r="D7">
            <v>24</v>
          </cell>
          <cell r="E7">
            <v>19</v>
          </cell>
          <cell r="F7">
            <v>1</v>
          </cell>
          <cell r="G7">
            <v>4</v>
          </cell>
          <cell r="H7">
            <v>0</v>
          </cell>
          <cell r="I7">
            <v>59</v>
          </cell>
        </row>
        <row r="8">
          <cell r="B8" t="str">
            <v>team extreme</v>
          </cell>
          <cell r="C8" t="str">
            <v>Nicki Batho</v>
          </cell>
          <cell r="D8">
            <v>26</v>
          </cell>
          <cell r="E8">
            <v>17</v>
          </cell>
          <cell r="F8">
            <v>2</v>
          </cell>
          <cell r="G8">
            <v>7</v>
          </cell>
          <cell r="H8">
            <v>0</v>
          </cell>
          <cell r="I8">
            <v>55</v>
          </cell>
        </row>
        <row r="15">
          <cell r="B15" t="str">
            <v>the great pretenders</v>
          </cell>
          <cell r="C15" t="str">
            <v>Elke Nachtigall</v>
          </cell>
          <cell r="D15">
            <v>27</v>
          </cell>
          <cell r="E15">
            <v>5</v>
          </cell>
          <cell r="F15">
            <v>2</v>
          </cell>
          <cell r="G15">
            <v>20</v>
          </cell>
          <cell r="H15">
            <v>2</v>
          </cell>
          <cell r="I15">
            <v>21</v>
          </cell>
        </row>
        <row r="16">
          <cell r="B16" t="str">
            <v>spike u like</v>
          </cell>
          <cell r="C16" t="str">
            <v>Sarah Little</v>
          </cell>
          <cell r="D16">
            <v>27</v>
          </cell>
          <cell r="E16">
            <v>2</v>
          </cell>
          <cell r="F16">
            <v>3</v>
          </cell>
          <cell r="G16">
            <v>22</v>
          </cell>
          <cell r="H16">
            <v>5</v>
          </cell>
          <cell r="I16">
            <v>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unch results"/>
      <sheetName val="lunch fixtures"/>
      <sheetName val="results"/>
      <sheetName val="lunch tables"/>
      <sheetName val="evening tables"/>
      <sheetName val="net rota"/>
      <sheetName val="EVENING_FOURS"/>
      <sheetName val="pairs entries"/>
      <sheetName val="league format"/>
      <sheetName val="grid for 12 teams"/>
      <sheetName val="matches"/>
      <sheetName val="perpetuals"/>
      <sheetName val="hire"/>
    </sheetNames>
    <sheetDataSet>
      <sheetData sheetId="2">
        <row r="6">
          <cell r="B6">
            <v>5</v>
          </cell>
          <cell r="C6">
            <v>5</v>
          </cell>
          <cell r="D6">
            <v>5</v>
          </cell>
          <cell r="E6">
            <v>4</v>
          </cell>
          <cell r="F6">
            <v>4</v>
          </cell>
          <cell r="G6">
            <v>3</v>
          </cell>
        </row>
        <row r="7">
          <cell r="B7">
            <v>3</v>
          </cell>
          <cell r="C7">
            <v>4</v>
          </cell>
          <cell r="D7">
            <v>4</v>
          </cell>
          <cell r="E7">
            <v>2</v>
          </cell>
          <cell r="F7">
            <v>0</v>
          </cell>
          <cell r="G7">
            <v>0</v>
          </cell>
        </row>
        <row r="8">
          <cell r="B8">
            <v>8</v>
          </cell>
          <cell r="C8">
            <v>10</v>
          </cell>
          <cell r="D8">
            <v>13</v>
          </cell>
          <cell r="E8">
            <v>6</v>
          </cell>
          <cell r="F8">
            <v>1</v>
          </cell>
          <cell r="G8">
            <v>1</v>
          </cell>
        </row>
        <row r="15">
          <cell r="B15">
            <v>8</v>
          </cell>
          <cell r="C15">
            <v>5</v>
          </cell>
          <cell r="D15">
            <v>7</v>
          </cell>
          <cell r="E15">
            <v>6</v>
          </cell>
          <cell r="F15">
            <v>8</v>
          </cell>
          <cell r="G15">
            <v>7</v>
          </cell>
          <cell r="H15">
            <v>8</v>
          </cell>
          <cell r="I15">
            <v>6</v>
          </cell>
          <cell r="J15">
            <v>7</v>
          </cell>
        </row>
        <row r="16">
          <cell r="B16">
            <v>7</v>
          </cell>
          <cell r="C16">
            <v>3</v>
          </cell>
          <cell r="D16">
            <v>3</v>
          </cell>
          <cell r="E16">
            <v>4</v>
          </cell>
          <cell r="F16">
            <v>7</v>
          </cell>
          <cell r="G16">
            <v>1</v>
          </cell>
          <cell r="H16">
            <v>0</v>
          </cell>
          <cell r="I16">
            <v>4</v>
          </cell>
          <cell r="J16">
            <v>2</v>
          </cell>
        </row>
        <row r="17">
          <cell r="B17">
            <v>22</v>
          </cell>
          <cell r="C17">
            <v>7</v>
          </cell>
          <cell r="D17">
            <v>9</v>
          </cell>
          <cell r="E17">
            <v>12</v>
          </cell>
          <cell r="F17">
            <v>20</v>
          </cell>
          <cell r="G17">
            <v>4</v>
          </cell>
          <cell r="H17">
            <v>1</v>
          </cell>
          <cell r="I17">
            <v>12</v>
          </cell>
          <cell r="J17">
            <v>6</v>
          </cell>
        </row>
        <row r="31">
          <cell r="B31" t="str">
            <v>Barbies &amp; Ken</v>
          </cell>
          <cell r="C31" t="str">
            <v>Blockheads</v>
          </cell>
          <cell r="D31" t="str">
            <v>D I R T Y !</v>
          </cell>
          <cell r="E31" t="str">
            <v>ECPC</v>
          </cell>
          <cell r="F31" t="str">
            <v>G for Gnome</v>
          </cell>
          <cell r="G31" t="str">
            <v>Henrys Bar</v>
          </cell>
          <cell r="H31" t="str">
            <v>Heroes</v>
          </cell>
          <cell r="I31" t="str">
            <v>Titans</v>
          </cell>
          <cell r="J31" t="str">
            <v>The Bruisers</v>
          </cell>
          <cell r="K31" t="str">
            <v>The Great Pretenders</v>
          </cell>
          <cell r="L31" t="str">
            <v>The mean team</v>
          </cell>
          <cell r="M31" t="str">
            <v>Pastytastic</v>
          </cell>
          <cell r="N31" t="str">
            <v>Bidders Beauties</v>
          </cell>
          <cell r="O31" t="str">
            <v>Diggers &amp; Slappers</v>
          </cell>
          <cell r="P31" t="str">
            <v>The Brandons</v>
          </cell>
          <cell r="Q31" t="str">
            <v>The extras</v>
          </cell>
          <cell r="R31" t="str">
            <v>To kill a blocking nerd</v>
          </cell>
          <cell r="S31" t="str">
            <v>Teds Army</v>
          </cell>
          <cell r="T31" t="str">
            <v>Wicked</v>
          </cell>
          <cell r="U31" t="str">
            <v>Otter menaces</v>
          </cell>
          <cell r="V31" t="str">
            <v>Late Starts</v>
          </cell>
          <cell r="W31" t="str">
            <v>Riverside Runners</v>
          </cell>
          <cell r="X31" t="str">
            <v>Chunkies Chosen</v>
          </cell>
          <cell r="Y31" t="str">
            <v>Flying Chimps</v>
          </cell>
          <cell r="Z31" t="str">
            <v>Hasko Kings</v>
          </cell>
          <cell r="AA31" t="str">
            <v>Hefty hitters</v>
          </cell>
          <cell r="AB31" t="str">
            <v>Jet Setters</v>
          </cell>
          <cell r="AC31" t="str">
            <v>its all balls</v>
          </cell>
          <cell r="AD31" t="str">
            <v>Lions on tour</v>
          </cell>
          <cell r="AF31" t="str">
            <v>Sets on the beach</v>
          </cell>
          <cell r="AG31" t="str">
            <v>Super Sharks</v>
          </cell>
          <cell r="AH31" t="str">
            <v>Team Hennessy</v>
          </cell>
          <cell r="AI31" t="str">
            <v>The Flying Platypi</v>
          </cell>
        </row>
        <row r="33">
          <cell r="B33">
            <v>36</v>
          </cell>
          <cell r="C33">
            <v>36</v>
          </cell>
          <cell r="D33">
            <v>38</v>
          </cell>
          <cell r="E33">
            <v>36</v>
          </cell>
          <cell r="F33">
            <v>37</v>
          </cell>
          <cell r="G33">
            <v>38</v>
          </cell>
          <cell r="H33">
            <v>38</v>
          </cell>
          <cell r="I33">
            <v>37</v>
          </cell>
          <cell r="J33">
            <v>38</v>
          </cell>
          <cell r="K33">
            <v>37</v>
          </cell>
          <cell r="L33">
            <v>38</v>
          </cell>
          <cell r="M33">
            <v>36</v>
          </cell>
          <cell r="N33">
            <v>38</v>
          </cell>
          <cell r="O33">
            <v>33</v>
          </cell>
          <cell r="P33">
            <v>37</v>
          </cell>
          <cell r="Q33">
            <v>28</v>
          </cell>
          <cell r="R33">
            <v>37</v>
          </cell>
          <cell r="S33">
            <v>35</v>
          </cell>
          <cell r="T33">
            <v>32</v>
          </cell>
          <cell r="U33">
            <v>38</v>
          </cell>
          <cell r="V33">
            <v>37</v>
          </cell>
          <cell r="W33">
            <v>38</v>
          </cell>
          <cell r="X33">
            <v>38</v>
          </cell>
          <cell r="Y33">
            <v>36</v>
          </cell>
          <cell r="Z33">
            <v>38</v>
          </cell>
          <cell r="AA33">
            <v>38</v>
          </cell>
          <cell r="AB33">
            <v>38</v>
          </cell>
          <cell r="AC33">
            <v>36</v>
          </cell>
          <cell r="AD33">
            <v>38</v>
          </cell>
          <cell r="AE33">
            <v>34</v>
          </cell>
          <cell r="AF33">
            <v>33</v>
          </cell>
          <cell r="AG33">
            <v>35</v>
          </cell>
          <cell r="AH33">
            <v>32</v>
          </cell>
          <cell r="AI33">
            <v>38</v>
          </cell>
          <cell r="AJ33">
            <v>30</v>
          </cell>
          <cell r="AK33">
            <v>26</v>
          </cell>
          <cell r="AL33">
            <v>4</v>
          </cell>
        </row>
        <row r="34">
          <cell r="B34">
            <v>17</v>
          </cell>
          <cell r="C34">
            <v>10</v>
          </cell>
          <cell r="D34">
            <v>23</v>
          </cell>
          <cell r="E34">
            <v>20</v>
          </cell>
          <cell r="F34">
            <v>19</v>
          </cell>
          <cell r="G34">
            <v>17</v>
          </cell>
          <cell r="H34">
            <v>16</v>
          </cell>
          <cell r="I34">
            <v>13</v>
          </cell>
          <cell r="J34">
            <v>29</v>
          </cell>
          <cell r="K34">
            <v>8</v>
          </cell>
          <cell r="L34">
            <v>31</v>
          </cell>
          <cell r="M34">
            <v>13</v>
          </cell>
          <cell r="N34">
            <v>13</v>
          </cell>
          <cell r="O34">
            <v>19</v>
          </cell>
          <cell r="P34">
            <v>16</v>
          </cell>
          <cell r="Q34">
            <v>12</v>
          </cell>
          <cell r="R34">
            <v>20</v>
          </cell>
          <cell r="S34">
            <v>6</v>
          </cell>
          <cell r="T34">
            <v>23</v>
          </cell>
          <cell r="U34">
            <v>20</v>
          </cell>
          <cell r="V34">
            <v>13</v>
          </cell>
          <cell r="W34">
            <v>11</v>
          </cell>
          <cell r="X34">
            <v>18</v>
          </cell>
          <cell r="Y34">
            <v>24</v>
          </cell>
          <cell r="Z34">
            <v>10</v>
          </cell>
          <cell r="AA34">
            <v>19</v>
          </cell>
          <cell r="AB34">
            <v>18</v>
          </cell>
          <cell r="AC34">
            <v>25</v>
          </cell>
          <cell r="AD34">
            <v>31</v>
          </cell>
          <cell r="AE34">
            <v>2</v>
          </cell>
          <cell r="AF34">
            <v>22</v>
          </cell>
          <cell r="AG34">
            <v>16</v>
          </cell>
          <cell r="AH34">
            <v>7</v>
          </cell>
          <cell r="AI34">
            <v>24</v>
          </cell>
          <cell r="AJ34">
            <v>19</v>
          </cell>
          <cell r="AK34">
            <v>19</v>
          </cell>
          <cell r="AL34">
            <v>1</v>
          </cell>
        </row>
        <row r="35">
          <cell r="B35">
            <v>61</v>
          </cell>
          <cell r="C35">
            <v>35</v>
          </cell>
          <cell r="D35">
            <v>77</v>
          </cell>
          <cell r="E35">
            <v>63</v>
          </cell>
          <cell r="F35">
            <v>62</v>
          </cell>
          <cell r="G35">
            <v>58</v>
          </cell>
          <cell r="H35">
            <v>51</v>
          </cell>
          <cell r="I35">
            <v>46</v>
          </cell>
          <cell r="J35">
            <v>90</v>
          </cell>
          <cell r="K35">
            <v>27</v>
          </cell>
          <cell r="L35">
            <v>94</v>
          </cell>
          <cell r="M35">
            <v>45</v>
          </cell>
          <cell r="N35">
            <v>43</v>
          </cell>
          <cell r="O35">
            <v>61</v>
          </cell>
          <cell r="P35">
            <v>52</v>
          </cell>
          <cell r="Q35">
            <v>41</v>
          </cell>
          <cell r="R35">
            <v>71</v>
          </cell>
          <cell r="S35">
            <v>25</v>
          </cell>
          <cell r="T35">
            <v>75</v>
          </cell>
          <cell r="U35">
            <v>68</v>
          </cell>
          <cell r="V35">
            <v>50</v>
          </cell>
          <cell r="W35">
            <v>51</v>
          </cell>
          <cell r="X35">
            <v>57</v>
          </cell>
          <cell r="Y35">
            <v>75</v>
          </cell>
          <cell r="Z35">
            <v>37</v>
          </cell>
          <cell r="AA35">
            <v>61</v>
          </cell>
          <cell r="AB35">
            <v>62</v>
          </cell>
          <cell r="AC35">
            <v>83</v>
          </cell>
          <cell r="AD35">
            <v>99</v>
          </cell>
          <cell r="AE35">
            <v>11</v>
          </cell>
          <cell r="AF35">
            <v>68</v>
          </cell>
          <cell r="AG35">
            <v>52</v>
          </cell>
          <cell r="AH35">
            <v>25</v>
          </cell>
          <cell r="AI35">
            <v>76</v>
          </cell>
          <cell r="AJ35">
            <v>61</v>
          </cell>
          <cell r="AK35">
            <v>63</v>
          </cell>
          <cell r="AL35">
            <v>4</v>
          </cell>
        </row>
        <row r="36">
          <cell r="B36">
            <v>5</v>
          </cell>
          <cell r="C36">
            <v>0</v>
          </cell>
          <cell r="D36">
            <v>4</v>
          </cell>
          <cell r="E36">
            <v>0</v>
          </cell>
          <cell r="F36">
            <v>1</v>
          </cell>
          <cell r="G36">
            <v>2</v>
          </cell>
          <cell r="H36">
            <v>1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0</v>
          </cell>
          <cell r="O36">
            <v>1</v>
          </cell>
          <cell r="P36">
            <v>1</v>
          </cell>
          <cell r="Q36">
            <v>0</v>
          </cell>
          <cell r="R36">
            <v>4</v>
          </cell>
          <cell r="S36">
            <v>2</v>
          </cell>
          <cell r="T36">
            <v>3</v>
          </cell>
          <cell r="U36">
            <v>0</v>
          </cell>
          <cell r="V36">
            <v>2</v>
          </cell>
          <cell r="W36">
            <v>1</v>
          </cell>
          <cell r="X36">
            <v>0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>
            <v>2</v>
          </cell>
          <cell r="AD36">
            <v>2</v>
          </cell>
          <cell r="AE36">
            <v>0</v>
          </cell>
          <cell r="AF36">
            <v>1</v>
          </cell>
          <cell r="AG36">
            <v>0</v>
          </cell>
          <cell r="AH36">
            <v>1</v>
          </cell>
          <cell r="AI36">
            <v>1</v>
          </cell>
          <cell r="AJ36">
            <v>0</v>
          </cell>
          <cell r="AK36">
            <v>2</v>
          </cell>
          <cell r="AL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zoomScalePageLayoutView="0" workbookViewId="0" topLeftCell="A1">
      <selection activeCell="H13" sqref="H13"/>
    </sheetView>
  </sheetViews>
  <sheetFormatPr defaultColWidth="9.00390625" defaultRowHeight="15.75"/>
  <cols>
    <col min="1" max="1" width="6.875" style="0" customWidth="1"/>
    <col min="2" max="2" width="18.875" style="0" customWidth="1"/>
    <col min="3" max="3" width="18.00390625" style="0" customWidth="1"/>
    <col min="4" max="4" width="20.125" style="0" customWidth="1"/>
    <col min="5" max="5" width="16.875" style="0" customWidth="1"/>
  </cols>
  <sheetData>
    <row r="1" spans="1:5" ht="15">
      <c r="A1" s="158" t="s">
        <v>1207</v>
      </c>
      <c r="B1" s="158" t="s">
        <v>1208</v>
      </c>
      <c r="C1" s="158" t="s">
        <v>1210</v>
      </c>
      <c r="D1" s="158" t="s">
        <v>1211</v>
      </c>
      <c r="E1" s="158" t="s">
        <v>1251</v>
      </c>
    </row>
    <row r="2" spans="1:5" ht="15">
      <c r="A2" s="158">
        <v>2022</v>
      </c>
      <c r="B2" s="128" t="str">
        <f>'Roll of honour'!C2</f>
        <v>Afghan United</v>
      </c>
      <c r="C2" s="128" t="str">
        <f>'Roll of honour'!D2</f>
        <v>The Badgers</v>
      </c>
      <c r="D2" s="128" t="str">
        <f>'Roll of honour'!E2</f>
        <v>The Grasshoppers</v>
      </c>
      <c r="E2" s="128" t="s">
        <v>1217</v>
      </c>
    </row>
    <row r="3" spans="1:5" ht="15">
      <c r="A3" s="158">
        <f>A4+1</f>
        <v>2021</v>
      </c>
      <c r="B3" s="109" t="str">
        <f>'2021'!B4</f>
        <v>Shark in the Park</v>
      </c>
      <c r="C3" s="128" t="str">
        <f>'2021'!B13</f>
        <v>Coaver Cabana</v>
      </c>
      <c r="D3" s="128" t="str">
        <f>'2021'!B22</f>
        <v>Kiss my ace</v>
      </c>
      <c r="E3" s="109" t="str">
        <f>'2021'!B31</f>
        <v>The Badgers</v>
      </c>
    </row>
    <row r="4" spans="1:5" ht="15" hidden="1">
      <c r="A4" s="158">
        <f>A5+1</f>
        <v>2020</v>
      </c>
      <c r="B4" s="128" t="s">
        <v>1217</v>
      </c>
      <c r="C4" s="128" t="s">
        <v>1217</v>
      </c>
      <c r="D4" s="128" t="s">
        <v>1217</v>
      </c>
      <c r="E4" s="128" t="s">
        <v>1217</v>
      </c>
    </row>
    <row r="5" spans="1:5" ht="15">
      <c r="A5" s="158">
        <f>A6+1</f>
        <v>2019</v>
      </c>
      <c r="B5" s="109" t="str">
        <f>B8</f>
        <v>Samba boys</v>
      </c>
      <c r="C5" s="128" t="s">
        <v>803</v>
      </c>
      <c r="D5" s="128" t="str">
        <f>D11</f>
        <v>Gold diggers</v>
      </c>
      <c r="E5" s="128" t="s">
        <v>1217</v>
      </c>
    </row>
    <row r="6" spans="1:5" ht="15">
      <c r="A6" s="158">
        <f aca="true" t="shared" si="0" ref="A6:A27">A7+1</f>
        <v>2018</v>
      </c>
      <c r="B6" s="109" t="str">
        <f>'2018'!B8</f>
        <v>Shark in the park</v>
      </c>
      <c r="C6" s="142" t="str">
        <f>'2018'!B21</f>
        <v>Basia and the giants</v>
      </c>
      <c r="D6" s="142" t="str">
        <f>'2018'!B34</f>
        <v>BTEC blockers</v>
      </c>
      <c r="E6" s="128" t="s">
        <v>1217</v>
      </c>
    </row>
    <row r="7" spans="1:5" ht="15">
      <c r="A7" s="158">
        <f t="shared" si="0"/>
        <v>2017</v>
      </c>
      <c r="B7" s="109" t="str">
        <f>'2017'!B8</f>
        <v>Shark in the park</v>
      </c>
      <c r="C7" s="142" t="str">
        <f>'2017'!B21</f>
        <v>Servivors</v>
      </c>
      <c r="D7" s="142" t="str">
        <f>'2017'!B38</f>
        <v>Beta blockers</v>
      </c>
      <c r="E7" s="128" t="s">
        <v>1217</v>
      </c>
    </row>
    <row r="8" spans="1:5" ht="15">
      <c r="A8" s="158">
        <f t="shared" si="0"/>
        <v>2016</v>
      </c>
      <c r="B8" s="109" t="str">
        <f>'2016'!B7</f>
        <v>Samba boys</v>
      </c>
      <c r="C8" s="142" t="str">
        <f>'2016'!B20</f>
        <v>Servivors</v>
      </c>
      <c r="D8" s="142" t="str">
        <f>'2016'!B33</f>
        <v>The Badgers</v>
      </c>
      <c r="E8" s="128" t="s">
        <v>1217</v>
      </c>
    </row>
    <row r="9" spans="1:5" ht="15">
      <c r="A9" s="158">
        <f t="shared" si="0"/>
        <v>2015</v>
      </c>
      <c r="B9" s="109" t="str">
        <f>'2015'!B7</f>
        <v>Bugly's</v>
      </c>
      <c r="C9" s="142" t="str">
        <f>'2015'!B22</f>
        <v>Sets &amp; spikes</v>
      </c>
      <c r="D9" s="142" t="str">
        <f>'2015'!B33</f>
        <v>Tangerine dreams</v>
      </c>
      <c r="E9" s="128" t="s">
        <v>1217</v>
      </c>
    </row>
    <row r="10" spans="1:5" ht="15">
      <c r="A10" s="158">
        <f t="shared" si="0"/>
        <v>2014</v>
      </c>
      <c r="B10" s="109" t="str">
        <f>'2014'!B6</f>
        <v>Bugly's</v>
      </c>
      <c r="C10" s="142" t="str">
        <f>'2014'!B21</f>
        <v>Served … lukewarm</v>
      </c>
      <c r="D10" s="142" t="str">
        <f>'2014'!B34</f>
        <v>You've been served</v>
      </c>
      <c r="E10" s="128" t="s">
        <v>1217</v>
      </c>
    </row>
    <row r="11" spans="1:5" ht="15">
      <c r="A11" s="158">
        <f t="shared" si="0"/>
        <v>2013</v>
      </c>
      <c r="B11" s="109" t="str">
        <f>'2013'!B6</f>
        <v>Bugly astards</v>
      </c>
      <c r="C11" s="142" t="str">
        <f>'2013'!B19</f>
        <v>Tangerine dreams</v>
      </c>
      <c r="D11" s="142" t="str">
        <f>'2013'!B33</f>
        <v>Gold diggers</v>
      </c>
      <c r="E11" s="128" t="s">
        <v>1217</v>
      </c>
    </row>
    <row r="12" spans="1:5" ht="15">
      <c r="A12" s="158">
        <f t="shared" si="0"/>
        <v>2012</v>
      </c>
      <c r="B12" s="109" t="str">
        <f>'2012'!B7</f>
        <v>Bugly astards</v>
      </c>
      <c r="C12" s="142" t="str">
        <f>'2012'!B22</f>
        <v>Sets maniacs</v>
      </c>
      <c r="D12" s="142" t="str">
        <f>'2012'!B33</f>
        <v>Kelly's Heros</v>
      </c>
      <c r="E12" s="128" t="s">
        <v>1217</v>
      </c>
    </row>
    <row r="13" spans="1:5" ht="15">
      <c r="A13" s="158">
        <f t="shared" si="0"/>
        <v>2011</v>
      </c>
      <c r="B13" s="109" t="str">
        <f>'2011'!B7</f>
        <v>Bugly astards</v>
      </c>
      <c r="C13" s="142" t="str">
        <f>'2011'!B20</f>
        <v>Spankers</v>
      </c>
      <c r="D13" s="142" t="str">
        <f>'2011'!B31</f>
        <v>bidders beauties</v>
      </c>
      <c r="E13" s="128" t="s">
        <v>1217</v>
      </c>
    </row>
    <row r="14" spans="1:5" ht="15">
      <c r="A14" s="158">
        <f t="shared" si="0"/>
        <v>2010</v>
      </c>
      <c r="B14" s="109" t="str">
        <f>'2010'!B8</f>
        <v>Bugly astards</v>
      </c>
      <c r="C14" s="142" t="str">
        <f>'2010'!B21</f>
        <v>Empire spikes back!</v>
      </c>
      <c r="D14" s="142" t="str">
        <f>'2010'!B36</f>
        <v>Copious amounts of sets</v>
      </c>
      <c r="E14" s="128" t="s">
        <v>1217</v>
      </c>
    </row>
    <row r="15" spans="1:5" ht="15">
      <c r="A15" s="158">
        <f t="shared" si="0"/>
        <v>2009</v>
      </c>
      <c r="B15" s="109" t="str">
        <f>'2009'!B7</f>
        <v>Bugly astards</v>
      </c>
      <c r="C15" s="142" t="str">
        <f>'2009'!B21</f>
        <v>hitsters</v>
      </c>
      <c r="D15" s="142" t="str">
        <f>'2009'!B36</f>
        <v>bidders beauties</v>
      </c>
      <c r="E15" s="128" t="s">
        <v>1217</v>
      </c>
    </row>
    <row r="16" spans="1:5" ht="15">
      <c r="A16" s="158">
        <f t="shared" si="0"/>
        <v>2008</v>
      </c>
      <c r="B16" s="109" t="str">
        <f>'2008'!B7</f>
        <v>The mean team</v>
      </c>
      <c r="C16" s="142" t="str">
        <f>'2008'!B22</f>
        <v>Lions on tour</v>
      </c>
      <c r="D16" s="142" t="str">
        <f>'2008'!B37</f>
        <v>its all balls</v>
      </c>
      <c r="E16" s="128" t="s">
        <v>1217</v>
      </c>
    </row>
    <row r="17" spans="1:5" ht="15">
      <c r="A17" s="158">
        <f t="shared" si="0"/>
        <v>2007</v>
      </c>
      <c r="B17" s="109" t="str">
        <f>'2007'!B7</f>
        <v>dirty!</v>
      </c>
      <c r="C17" s="142" t="str">
        <f>'2007'!B20</f>
        <v>pastytastic</v>
      </c>
      <c r="D17" s="142" t="str">
        <f>'2007'!B31</f>
        <v>bidders beauties</v>
      </c>
      <c r="E17" s="128" t="s">
        <v>1217</v>
      </c>
    </row>
    <row r="18" spans="1:5" ht="15">
      <c r="A18" s="158">
        <f t="shared" si="0"/>
        <v>2006</v>
      </c>
      <c r="B18" s="109" t="str">
        <f>'2006'!B7</f>
        <v>Avanti</v>
      </c>
      <c r="C18" s="142" t="str">
        <f>'2006'!B20</f>
        <v>Overstuffed windbags</v>
      </c>
      <c r="D18" s="142" t="str">
        <f>'2006'!B31</f>
        <v>Mange tout!</v>
      </c>
      <c r="E18" s="128" t="s">
        <v>1217</v>
      </c>
    </row>
    <row r="19" spans="1:5" ht="15">
      <c r="A19" s="158">
        <f t="shared" si="0"/>
        <v>2005</v>
      </c>
      <c r="B19" s="109" t="str">
        <f>'2005'!B5</f>
        <v>Avanti</v>
      </c>
      <c r="C19" s="142" t="str">
        <f>'2005'!B18</f>
        <v>Revenge of the stiff</v>
      </c>
      <c r="D19" s="142" t="str">
        <f>'2005'!B30</f>
        <v>Revenge of the sithard</v>
      </c>
      <c r="E19" s="128" t="s">
        <v>1217</v>
      </c>
    </row>
    <row r="20" spans="1:5" ht="15">
      <c r="A20" s="158">
        <f t="shared" si="0"/>
        <v>2004</v>
      </c>
      <c r="B20" s="109" t="str">
        <f>'2004'!B5</f>
        <v>Dirty</v>
      </c>
      <c r="C20" s="142" t="str">
        <f>'2004'!B18</f>
        <v>Outdoor sets</v>
      </c>
      <c r="D20" s="142" t="str">
        <f>'2004'!B31</f>
        <v>CCD</v>
      </c>
      <c r="E20" s="128" t="s">
        <v>1217</v>
      </c>
    </row>
    <row r="21" spans="1:5" ht="15">
      <c r="A21" s="158">
        <f t="shared" si="0"/>
        <v>2003</v>
      </c>
      <c r="B21" s="109" t="str">
        <f>'2003'!B5</f>
        <v>Cheesy Poofs</v>
      </c>
      <c r="C21" s="142" t="str">
        <f>'2003'!B18</f>
        <v>Koppa Bergs</v>
      </c>
      <c r="D21" s="128" t="s">
        <v>1217</v>
      </c>
      <c r="E21" s="128" t="s">
        <v>1217</v>
      </c>
    </row>
    <row r="22" spans="1:5" ht="15">
      <c r="A22" s="158">
        <f t="shared" si="0"/>
        <v>2002</v>
      </c>
      <c r="B22" s="109" t="str">
        <f>'2002'!B5</f>
        <v>Dirty's litter tray</v>
      </c>
      <c r="C22" s="142" t="str">
        <f>'2002'!B16</f>
        <v>Two up</v>
      </c>
      <c r="D22" s="128" t="s">
        <v>1217</v>
      </c>
      <c r="E22" s="128" t="s">
        <v>1217</v>
      </c>
    </row>
    <row r="23" spans="1:5" ht="15">
      <c r="A23" s="158">
        <f t="shared" si="0"/>
        <v>2001</v>
      </c>
      <c r="B23" s="112" t="s">
        <v>8</v>
      </c>
      <c r="C23" s="143" t="s">
        <v>29</v>
      </c>
      <c r="D23" s="128" t="s">
        <v>1217</v>
      </c>
      <c r="E23" s="128" t="s">
        <v>1217</v>
      </c>
    </row>
    <row r="24" spans="1:5" ht="15">
      <c r="A24" s="158">
        <f t="shared" si="0"/>
        <v>2000</v>
      </c>
      <c r="B24" s="109" t="str">
        <f>'2000'!B5</f>
        <v>Sarcoptic mange mites</v>
      </c>
      <c r="C24" s="142" t="str">
        <f>'2000'!B16</f>
        <v>Who shot martin oram</v>
      </c>
      <c r="D24" s="128" t="s">
        <v>1217</v>
      </c>
      <c r="E24" s="128" t="s">
        <v>1217</v>
      </c>
    </row>
    <row r="25" spans="1:5" ht="15">
      <c r="A25" s="158">
        <f t="shared" si="0"/>
        <v>1999</v>
      </c>
      <c r="B25" s="109" t="str">
        <f>'1999'!B5</f>
        <v>11th day spectators</v>
      </c>
      <c r="C25" s="142" t="str">
        <f>'1999'!B15</f>
        <v>Amanda Hugenkiss</v>
      </c>
      <c r="D25" s="128" t="s">
        <v>1217</v>
      </c>
      <c r="E25" s="128" t="s">
        <v>1217</v>
      </c>
    </row>
    <row r="26" spans="1:5" ht="15">
      <c r="A26" s="158">
        <f t="shared" si="0"/>
        <v>1998</v>
      </c>
      <c r="B26" s="109" t="str">
        <f>'1998'!B5</f>
        <v>Are the nets up yet?</v>
      </c>
      <c r="C26" s="142" t="str">
        <f>'1998'!B13</f>
        <v>Return of the jedi</v>
      </c>
      <c r="D26" s="128" t="s">
        <v>1217</v>
      </c>
      <c r="E26" s="128" t="s">
        <v>1217</v>
      </c>
    </row>
    <row r="27" spans="1:5" ht="15">
      <c r="A27" s="158">
        <f t="shared" si="0"/>
        <v>1997</v>
      </c>
      <c r="B27" s="109" t="str">
        <f>'1997'!B5</f>
        <v>Spice pensioners</v>
      </c>
      <c r="C27" s="144" t="s">
        <v>1217</v>
      </c>
      <c r="D27" s="128" t="s">
        <v>1217</v>
      </c>
      <c r="E27" s="128" t="s">
        <v>1217</v>
      </c>
    </row>
    <row r="28" spans="1:5" ht="15">
      <c r="A28" s="158">
        <f>A29+1</f>
        <v>1996</v>
      </c>
      <c r="B28" s="109" t="str">
        <f>'1996'!B5</f>
        <v>Four play</v>
      </c>
      <c r="C28" s="142" t="s">
        <v>1217</v>
      </c>
      <c r="D28" s="128" t="s">
        <v>1217</v>
      </c>
      <c r="E28" s="128" t="s">
        <v>1217</v>
      </c>
    </row>
    <row r="29" spans="1:5" ht="15">
      <c r="A29" s="158">
        <v>1995</v>
      </c>
      <c r="B29" s="109" t="str">
        <f>'1995'!B5</f>
        <v>Nine ducks nine</v>
      </c>
      <c r="C29" s="142" t="s">
        <v>1217</v>
      </c>
      <c r="D29" s="128" t="s">
        <v>1217</v>
      </c>
      <c r="E29" s="128" t="s">
        <v>1217</v>
      </c>
    </row>
    <row r="36" ht="15">
      <c r="A36">
        <f>A29+1</f>
        <v>1996</v>
      </c>
    </row>
    <row r="37" ht="15">
      <c r="A37">
        <f>A36+1</f>
        <v>1997</v>
      </c>
    </row>
    <row r="38" ht="15">
      <c r="A38">
        <f>A37+1</f>
        <v>1998</v>
      </c>
    </row>
    <row r="39" ht="15">
      <c r="A39">
        <f>A38+1</f>
        <v>1999</v>
      </c>
    </row>
    <row r="40" ht="15">
      <c r="A40">
        <f>A39+1</f>
        <v>2000</v>
      </c>
    </row>
    <row r="41" ht="15">
      <c r="A41">
        <v>1995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22" sqref="A22"/>
    </sheetView>
  </sheetViews>
  <sheetFormatPr defaultColWidth="9.00390625" defaultRowHeight="15.75"/>
  <cols>
    <col min="1" max="1" width="4.625" style="0" customWidth="1"/>
    <col min="2" max="2" width="20.875" style="0" customWidth="1"/>
    <col min="3" max="3" width="14.125" style="0" customWidth="1"/>
    <col min="4" max="9" width="5.375" style="0" customWidth="1"/>
  </cols>
  <sheetData>
    <row r="1" spans="1:9" ht="17.25">
      <c r="A1" s="83"/>
      <c r="B1" s="83" t="s">
        <v>371</v>
      </c>
      <c r="D1" s="83"/>
      <c r="E1" s="83"/>
      <c r="F1" s="83"/>
      <c r="G1" s="83"/>
      <c r="H1" s="83"/>
      <c r="I1" s="83"/>
    </row>
    <row r="2" spans="2:9" ht="17.25">
      <c r="B2" s="83" t="s">
        <v>1227</v>
      </c>
      <c r="C2" s="83"/>
      <c r="D2" s="83"/>
      <c r="E2" s="83"/>
      <c r="F2" s="83"/>
      <c r="G2" s="83"/>
      <c r="H2" s="83"/>
      <c r="I2" s="83"/>
    </row>
    <row r="3" spans="2:9" ht="17.25">
      <c r="B3" s="83" t="s">
        <v>490</v>
      </c>
      <c r="C3" s="83"/>
      <c r="D3" s="83"/>
      <c r="E3" s="83"/>
      <c r="F3" s="83"/>
      <c r="G3" s="83"/>
      <c r="H3" s="83"/>
      <c r="I3" s="83"/>
    </row>
    <row r="4" spans="1:9" ht="7.5" customHeight="1">
      <c r="A4" s="4"/>
      <c r="B4" s="5"/>
      <c r="C4" s="5"/>
      <c r="D4" s="5"/>
      <c r="E4" s="5"/>
      <c r="F4" s="5"/>
      <c r="G4" s="5"/>
      <c r="H4" s="15"/>
      <c r="I4" s="15"/>
    </row>
    <row r="5" spans="1:9" ht="8.25" customHeight="1">
      <c r="A5" s="4"/>
      <c r="B5" s="5"/>
      <c r="C5" s="5"/>
      <c r="D5" s="5"/>
      <c r="E5" s="5"/>
      <c r="F5" s="5"/>
      <c r="G5" s="5"/>
      <c r="H5" s="15"/>
      <c r="I5" s="15"/>
    </row>
    <row r="6" spans="2:8" ht="17.25">
      <c r="B6" s="16" t="s">
        <v>212</v>
      </c>
      <c r="C6" s="8"/>
      <c r="D6" s="9"/>
      <c r="E6" s="9"/>
      <c r="F6" s="9"/>
      <c r="G6" s="9"/>
      <c r="H6" s="9"/>
    </row>
    <row r="7" spans="1:9" ht="15">
      <c r="A7" s="6"/>
      <c r="B7" s="6"/>
      <c r="C7" s="7"/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</row>
    <row r="8" spans="1:9" ht="15">
      <c r="A8" s="8">
        <v>1</v>
      </c>
      <c r="B8" s="9" t="s">
        <v>1178</v>
      </c>
      <c r="C8" s="76" t="s">
        <v>1135</v>
      </c>
      <c r="D8" s="9">
        <v>46</v>
      </c>
      <c r="E8" s="9">
        <v>41</v>
      </c>
      <c r="F8" s="9">
        <v>2</v>
      </c>
      <c r="G8" s="9">
        <v>3</v>
      </c>
      <c r="H8" s="9">
        <v>6</v>
      </c>
      <c r="I8" s="37">
        <v>133</v>
      </c>
    </row>
    <row r="9" spans="1:9" ht="15">
      <c r="A9" s="8">
        <v>2</v>
      </c>
      <c r="B9" s="9" t="s">
        <v>1180</v>
      </c>
      <c r="C9" s="78" t="s">
        <v>1137</v>
      </c>
      <c r="D9" s="9">
        <v>46</v>
      </c>
      <c r="E9" s="9">
        <v>34</v>
      </c>
      <c r="F9" s="9">
        <v>0</v>
      </c>
      <c r="G9" s="9">
        <v>12</v>
      </c>
      <c r="H9" s="9">
        <v>15</v>
      </c>
      <c r="I9" s="9">
        <v>117</v>
      </c>
    </row>
    <row r="10" spans="1:9" ht="15">
      <c r="A10" s="8">
        <v>3</v>
      </c>
      <c r="B10" s="9" t="s">
        <v>1182</v>
      </c>
      <c r="C10" s="76" t="s">
        <v>996</v>
      </c>
      <c r="D10" s="9">
        <v>46</v>
      </c>
      <c r="E10" s="9">
        <v>25</v>
      </c>
      <c r="F10" s="9">
        <v>4</v>
      </c>
      <c r="G10" s="9">
        <v>17</v>
      </c>
      <c r="H10" s="9">
        <v>17</v>
      </c>
      <c r="I10" s="9">
        <v>100</v>
      </c>
    </row>
    <row r="11" spans="1:9" ht="15">
      <c r="A11" s="8">
        <v>4</v>
      </c>
      <c r="B11" s="9" t="s">
        <v>1081</v>
      </c>
      <c r="C11" s="76" t="s">
        <v>23</v>
      </c>
      <c r="D11" s="9">
        <v>45</v>
      </c>
      <c r="E11" s="9">
        <v>20</v>
      </c>
      <c r="F11" s="9">
        <v>5</v>
      </c>
      <c r="G11" s="9">
        <v>20</v>
      </c>
      <c r="H11" s="9">
        <v>23</v>
      </c>
      <c r="I11" s="9">
        <v>93</v>
      </c>
    </row>
    <row r="12" spans="1:9" ht="15">
      <c r="A12" s="8">
        <v>5</v>
      </c>
      <c r="B12" s="9" t="s">
        <v>1138</v>
      </c>
      <c r="C12" s="79" t="s">
        <v>1195</v>
      </c>
      <c r="D12" s="9">
        <v>46</v>
      </c>
      <c r="E12" s="9">
        <v>21</v>
      </c>
      <c r="F12" s="9">
        <v>2</v>
      </c>
      <c r="G12" s="9">
        <v>23</v>
      </c>
      <c r="H12" s="9">
        <v>23</v>
      </c>
      <c r="I12" s="9">
        <v>90</v>
      </c>
    </row>
    <row r="13" spans="1:9" ht="15">
      <c r="A13" s="8">
        <v>6</v>
      </c>
      <c r="B13" s="9" t="s">
        <v>1181</v>
      </c>
      <c r="C13" s="79" t="s">
        <v>1228</v>
      </c>
      <c r="D13" s="9">
        <v>46</v>
      </c>
      <c r="E13" s="9">
        <v>16</v>
      </c>
      <c r="F13" s="9">
        <v>5</v>
      </c>
      <c r="G13" s="9">
        <v>25</v>
      </c>
      <c r="H13" s="9">
        <v>25</v>
      </c>
      <c r="I13" s="9">
        <v>83</v>
      </c>
    </row>
    <row r="14" spans="1:9" ht="15">
      <c r="A14" s="8">
        <v>7</v>
      </c>
      <c r="B14" s="9" t="s">
        <v>916</v>
      </c>
      <c r="C14" s="78" t="s">
        <v>11</v>
      </c>
      <c r="D14" s="9">
        <v>46</v>
      </c>
      <c r="E14" s="9">
        <v>15</v>
      </c>
      <c r="F14" s="9">
        <v>2</v>
      </c>
      <c r="G14" s="9">
        <v>29</v>
      </c>
      <c r="H14" s="9">
        <v>32</v>
      </c>
      <c r="I14" s="9">
        <v>81</v>
      </c>
    </row>
    <row r="15" spans="1:9" ht="15">
      <c r="A15" s="8">
        <v>8</v>
      </c>
      <c r="B15" s="9" t="s">
        <v>1229</v>
      </c>
      <c r="C15" s="79" t="s">
        <v>1194</v>
      </c>
      <c r="D15" s="9">
        <v>45</v>
      </c>
      <c r="E15" s="9">
        <v>18</v>
      </c>
      <c r="F15" s="9">
        <v>3</v>
      </c>
      <c r="G15" s="9">
        <v>24</v>
      </c>
      <c r="H15" s="9">
        <v>19</v>
      </c>
      <c r="I15" s="9">
        <v>79</v>
      </c>
    </row>
    <row r="16" spans="1:9" ht="15">
      <c r="A16" s="8">
        <v>9</v>
      </c>
      <c r="B16" s="9" t="s">
        <v>1159</v>
      </c>
      <c r="C16" s="79" t="s">
        <v>1160</v>
      </c>
      <c r="D16" s="9">
        <v>47</v>
      </c>
      <c r="E16" s="9">
        <v>17</v>
      </c>
      <c r="F16" s="9">
        <v>2</v>
      </c>
      <c r="G16" s="9">
        <v>28</v>
      </c>
      <c r="H16" s="9">
        <v>16</v>
      </c>
      <c r="I16" s="9">
        <v>71</v>
      </c>
    </row>
    <row r="17" spans="1:9" ht="15">
      <c r="A17" s="8">
        <v>10</v>
      </c>
      <c r="B17" s="9" t="s">
        <v>1230</v>
      </c>
      <c r="C17" s="79" t="s">
        <v>1231</v>
      </c>
      <c r="D17" s="9">
        <v>46</v>
      </c>
      <c r="E17" s="9">
        <v>19</v>
      </c>
      <c r="F17" s="9">
        <v>2</v>
      </c>
      <c r="G17" s="9">
        <v>25</v>
      </c>
      <c r="H17" s="9">
        <v>4</v>
      </c>
      <c r="I17" s="9">
        <v>65</v>
      </c>
    </row>
    <row r="18" ht="15">
      <c r="A18" s="9"/>
    </row>
    <row r="19" spans="1:2" ht="17.25">
      <c r="A19" s="21"/>
      <c r="B19" s="16" t="s">
        <v>221</v>
      </c>
    </row>
    <row r="20" spans="1:9" ht="15">
      <c r="A20" s="6"/>
      <c r="B20" s="6"/>
      <c r="C20" s="7"/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</row>
    <row r="21" spans="1:9" ht="15">
      <c r="A21" s="8">
        <v>1</v>
      </c>
      <c r="B21" s="9" t="s">
        <v>1232</v>
      </c>
      <c r="C21" s="79" t="s">
        <v>1037</v>
      </c>
      <c r="D21" s="9">
        <v>46</v>
      </c>
      <c r="E21" s="9">
        <v>36</v>
      </c>
      <c r="F21" s="9">
        <v>4</v>
      </c>
      <c r="G21" s="9">
        <v>6</v>
      </c>
      <c r="H21" s="9">
        <v>9</v>
      </c>
      <c r="I21" s="9">
        <v>125</v>
      </c>
    </row>
    <row r="22" spans="1:9" ht="15">
      <c r="A22" s="8">
        <v>2</v>
      </c>
      <c r="B22" s="9" t="s">
        <v>1233</v>
      </c>
      <c r="C22" s="79" t="s">
        <v>1234</v>
      </c>
      <c r="D22" s="9">
        <v>46</v>
      </c>
      <c r="E22" s="9">
        <v>30</v>
      </c>
      <c r="F22" s="9">
        <v>4</v>
      </c>
      <c r="G22" s="9">
        <v>12</v>
      </c>
      <c r="H22" s="9">
        <v>15</v>
      </c>
      <c r="I22" s="9">
        <v>113</v>
      </c>
    </row>
    <row r="23" spans="1:9" ht="15">
      <c r="A23" s="8">
        <v>3</v>
      </c>
      <c r="B23" s="9" t="s">
        <v>1235</v>
      </c>
      <c r="C23" s="79" t="s">
        <v>1147</v>
      </c>
      <c r="D23" s="9">
        <v>44</v>
      </c>
      <c r="E23" s="9">
        <v>31</v>
      </c>
      <c r="F23" s="9">
        <v>3</v>
      </c>
      <c r="G23" s="9">
        <v>10</v>
      </c>
      <c r="H23" s="9">
        <v>10</v>
      </c>
      <c r="I23" s="9">
        <v>109</v>
      </c>
    </row>
    <row r="24" spans="1:9" ht="15">
      <c r="A24" s="8">
        <v>4</v>
      </c>
      <c r="B24" s="9" t="s">
        <v>1191</v>
      </c>
      <c r="C24" s="79" t="s">
        <v>1192</v>
      </c>
      <c r="D24" s="9">
        <v>46</v>
      </c>
      <c r="E24" s="9">
        <v>21</v>
      </c>
      <c r="F24" s="9">
        <v>5</v>
      </c>
      <c r="G24" s="9">
        <v>20</v>
      </c>
      <c r="H24" s="9">
        <v>23</v>
      </c>
      <c r="I24" s="9">
        <v>96</v>
      </c>
    </row>
    <row r="25" spans="1:9" ht="15">
      <c r="A25" s="8">
        <v>5</v>
      </c>
      <c r="B25" s="9" t="s">
        <v>803</v>
      </c>
      <c r="C25" s="79" t="s">
        <v>1195</v>
      </c>
      <c r="D25" s="9">
        <v>46</v>
      </c>
      <c r="E25" s="9">
        <v>22</v>
      </c>
      <c r="F25" s="9">
        <v>5</v>
      </c>
      <c r="G25" s="9">
        <v>19</v>
      </c>
      <c r="H25" s="9">
        <v>18</v>
      </c>
      <c r="I25" s="9">
        <v>94</v>
      </c>
    </row>
    <row r="26" spans="1:9" ht="15">
      <c r="A26" s="8">
        <v>6</v>
      </c>
      <c r="B26" s="9" t="s">
        <v>1236</v>
      </c>
      <c r="C26" s="79" t="s">
        <v>38</v>
      </c>
      <c r="D26" s="9">
        <v>47</v>
      </c>
      <c r="E26" s="9">
        <v>16</v>
      </c>
      <c r="F26" s="9">
        <v>3</v>
      </c>
      <c r="G26" s="9">
        <v>28</v>
      </c>
      <c r="H26" s="9">
        <v>31</v>
      </c>
      <c r="I26" s="9">
        <v>85</v>
      </c>
    </row>
    <row r="27" spans="1:9" ht="15">
      <c r="A27" s="8">
        <v>7</v>
      </c>
      <c r="B27" s="9" t="s">
        <v>1237</v>
      </c>
      <c r="C27" s="79" t="s">
        <v>1128</v>
      </c>
      <c r="D27" s="9">
        <v>46</v>
      </c>
      <c r="E27" s="9">
        <v>14</v>
      </c>
      <c r="F27" s="9">
        <v>3</v>
      </c>
      <c r="G27" s="9">
        <v>29</v>
      </c>
      <c r="H27" s="9">
        <v>29</v>
      </c>
      <c r="I27" s="9">
        <v>77</v>
      </c>
    </row>
    <row r="28" spans="1:9" ht="15">
      <c r="A28" s="8">
        <v>8</v>
      </c>
      <c r="B28" s="9" t="s">
        <v>1156</v>
      </c>
      <c r="C28" s="79" t="s">
        <v>1238</v>
      </c>
      <c r="D28" s="9">
        <v>45</v>
      </c>
      <c r="E28" s="9">
        <v>9</v>
      </c>
      <c r="F28" s="9">
        <v>5</v>
      </c>
      <c r="G28" s="9">
        <v>31</v>
      </c>
      <c r="H28" s="9">
        <v>31</v>
      </c>
      <c r="I28" s="9">
        <v>68</v>
      </c>
    </row>
    <row r="29" spans="1:9" ht="15">
      <c r="A29" s="8">
        <v>9</v>
      </c>
      <c r="B29" s="9" t="s">
        <v>1239</v>
      </c>
      <c r="C29" s="79" t="s">
        <v>1151</v>
      </c>
      <c r="D29" s="9">
        <v>45</v>
      </c>
      <c r="E29" s="9">
        <v>14</v>
      </c>
      <c r="F29" s="9">
        <v>2</v>
      </c>
      <c r="G29" s="9">
        <v>29</v>
      </c>
      <c r="H29" s="9">
        <v>18</v>
      </c>
      <c r="I29" s="9">
        <v>64</v>
      </c>
    </row>
    <row r="30" spans="1:9" ht="15">
      <c r="A30" s="8">
        <v>10</v>
      </c>
      <c r="B30" s="9" t="s">
        <v>1240</v>
      </c>
      <c r="C30" s="76" t="s">
        <v>1158</v>
      </c>
      <c r="D30" s="9">
        <v>44</v>
      </c>
      <c r="E30" s="9">
        <v>7</v>
      </c>
      <c r="F30" s="9">
        <v>1</v>
      </c>
      <c r="G30" s="9">
        <v>36</v>
      </c>
      <c r="H30" s="9">
        <v>36</v>
      </c>
      <c r="I30" s="9">
        <v>59</v>
      </c>
    </row>
    <row r="31" spans="1:9" ht="15">
      <c r="A31" s="22"/>
      <c r="B31" s="9"/>
      <c r="C31" s="79"/>
      <c r="D31" s="9"/>
      <c r="E31" s="9"/>
      <c r="F31" s="9"/>
      <c r="G31" s="9"/>
      <c r="H31" s="9"/>
      <c r="I31" s="9"/>
    </row>
    <row r="32" spans="1:2" ht="17.25">
      <c r="A32" s="21"/>
      <c r="B32" s="16" t="s">
        <v>276</v>
      </c>
    </row>
    <row r="33" spans="1:9" ht="15">
      <c r="A33" s="6"/>
      <c r="B33" s="6"/>
      <c r="C33" s="7"/>
      <c r="D33" s="7" t="s">
        <v>2</v>
      </c>
      <c r="E33" s="7" t="s">
        <v>3</v>
      </c>
      <c r="F33" s="7" t="s">
        <v>4</v>
      </c>
      <c r="G33" s="7" t="s">
        <v>5</v>
      </c>
      <c r="H33" s="7" t="s">
        <v>6</v>
      </c>
      <c r="I33" s="7" t="s">
        <v>7</v>
      </c>
    </row>
    <row r="34" spans="1:9" ht="15">
      <c r="A34" s="22">
        <v>1</v>
      </c>
      <c r="B34" s="9" t="s">
        <v>1241</v>
      </c>
      <c r="C34" s="76" t="s">
        <v>1147</v>
      </c>
      <c r="D34" s="9">
        <v>43</v>
      </c>
      <c r="E34" s="9">
        <v>35</v>
      </c>
      <c r="F34" s="9">
        <v>1</v>
      </c>
      <c r="G34" s="9">
        <v>7</v>
      </c>
      <c r="H34" s="9">
        <v>10</v>
      </c>
      <c r="I34" s="9">
        <v>117</v>
      </c>
    </row>
    <row r="35" spans="1:9" ht="15">
      <c r="A35" s="22">
        <v>2</v>
      </c>
      <c r="B35" s="9" t="s">
        <v>1152</v>
      </c>
      <c r="C35" s="79" t="s">
        <v>1153</v>
      </c>
      <c r="D35" s="9">
        <v>46</v>
      </c>
      <c r="E35" s="9">
        <v>31</v>
      </c>
      <c r="F35" s="9">
        <v>3</v>
      </c>
      <c r="G35" s="9">
        <v>12</v>
      </c>
      <c r="H35" s="9">
        <v>15</v>
      </c>
      <c r="I35" s="9">
        <v>114</v>
      </c>
    </row>
    <row r="36" spans="1:9" ht="15">
      <c r="A36" s="22">
        <v>3</v>
      </c>
      <c r="B36" s="9" t="s">
        <v>1126</v>
      </c>
      <c r="C36" s="79" t="s">
        <v>551</v>
      </c>
      <c r="D36" s="9">
        <v>46</v>
      </c>
      <c r="E36" s="9">
        <v>31</v>
      </c>
      <c r="F36" s="9">
        <v>1</v>
      </c>
      <c r="G36" s="9">
        <v>14</v>
      </c>
      <c r="H36" s="9">
        <v>17</v>
      </c>
      <c r="I36" s="9">
        <v>112</v>
      </c>
    </row>
    <row r="37" spans="1:9" ht="15">
      <c r="A37" s="22">
        <v>4</v>
      </c>
      <c r="B37" s="9" t="s">
        <v>1038</v>
      </c>
      <c r="C37" s="79" t="s">
        <v>57</v>
      </c>
      <c r="D37" s="9">
        <v>46</v>
      </c>
      <c r="E37" s="9">
        <v>23</v>
      </c>
      <c r="F37" s="9">
        <v>2</v>
      </c>
      <c r="G37" s="9">
        <v>21</v>
      </c>
      <c r="H37" s="9">
        <v>23</v>
      </c>
      <c r="I37" s="9">
        <v>96</v>
      </c>
    </row>
    <row r="38" spans="1:9" ht="15">
      <c r="A38" s="22">
        <v>5</v>
      </c>
      <c r="B38" s="9" t="s">
        <v>1129</v>
      </c>
      <c r="C38" s="79" t="s">
        <v>57</v>
      </c>
      <c r="D38" s="9">
        <v>44</v>
      </c>
      <c r="E38" s="9">
        <v>21</v>
      </c>
      <c r="F38" s="9">
        <v>2</v>
      </c>
      <c r="G38" s="9">
        <v>21</v>
      </c>
      <c r="H38" s="9">
        <v>23</v>
      </c>
      <c r="I38" s="9">
        <v>90</v>
      </c>
    </row>
    <row r="39" spans="1:9" ht="15">
      <c r="A39" s="22">
        <v>6</v>
      </c>
      <c r="B39" s="9" t="s">
        <v>1242</v>
      </c>
      <c r="C39" s="79" t="s">
        <v>1155</v>
      </c>
      <c r="D39" s="9">
        <v>42</v>
      </c>
      <c r="E39" s="9">
        <v>21</v>
      </c>
      <c r="F39" s="9">
        <v>3</v>
      </c>
      <c r="G39" s="9">
        <v>18</v>
      </c>
      <c r="H39" s="9">
        <v>18</v>
      </c>
      <c r="I39" s="9">
        <v>87</v>
      </c>
    </row>
    <row r="40" spans="1:9" ht="15">
      <c r="A40" s="22">
        <v>7</v>
      </c>
      <c r="B40" s="9" t="s">
        <v>1243</v>
      </c>
      <c r="C40" s="79" t="s">
        <v>190</v>
      </c>
      <c r="D40" s="9">
        <v>46</v>
      </c>
      <c r="E40" s="9">
        <v>18</v>
      </c>
      <c r="F40" s="9">
        <v>2</v>
      </c>
      <c r="G40" s="9">
        <v>26</v>
      </c>
      <c r="H40" s="9">
        <v>27</v>
      </c>
      <c r="I40" s="9">
        <v>85</v>
      </c>
    </row>
    <row r="41" spans="1:9" ht="15">
      <c r="A41" s="22">
        <v>8</v>
      </c>
      <c r="B41" s="9" t="s">
        <v>1161</v>
      </c>
      <c r="C41" s="79" t="s">
        <v>1203</v>
      </c>
      <c r="D41" s="9">
        <v>40</v>
      </c>
      <c r="E41" s="9">
        <v>18</v>
      </c>
      <c r="F41" s="9">
        <v>1</v>
      </c>
      <c r="G41" s="9">
        <v>21</v>
      </c>
      <c r="H41" s="9">
        <v>22</v>
      </c>
      <c r="I41" s="9">
        <v>78</v>
      </c>
    </row>
    <row r="42" spans="1:9" ht="15">
      <c r="A42" s="22">
        <v>9</v>
      </c>
      <c r="B42" s="9" t="s">
        <v>1095</v>
      </c>
      <c r="C42" s="79" t="s">
        <v>190</v>
      </c>
      <c r="D42" s="9">
        <v>46</v>
      </c>
      <c r="E42" s="9">
        <v>15</v>
      </c>
      <c r="F42" s="9">
        <v>1</v>
      </c>
      <c r="G42" s="9">
        <v>30</v>
      </c>
      <c r="H42" s="9">
        <v>28</v>
      </c>
      <c r="I42" s="9">
        <v>75</v>
      </c>
    </row>
    <row r="43" spans="1:9" ht="15">
      <c r="A43" s="22">
        <v>10</v>
      </c>
      <c r="B43" s="9" t="s">
        <v>1244</v>
      </c>
      <c r="C43" s="79" t="s">
        <v>1245</v>
      </c>
      <c r="D43" s="9">
        <v>40</v>
      </c>
      <c r="E43" s="9">
        <v>0</v>
      </c>
      <c r="F43" s="9">
        <v>0</v>
      </c>
      <c r="G43" s="9">
        <v>40</v>
      </c>
      <c r="H43" s="9">
        <v>0</v>
      </c>
      <c r="I43" s="9">
        <v>0</v>
      </c>
    </row>
    <row r="45" spans="1:8" ht="18">
      <c r="A45" s="113"/>
      <c r="B45" s="118" t="s">
        <v>784</v>
      </c>
      <c r="C45" s="114"/>
      <c r="D45" s="114"/>
      <c r="E45" s="114"/>
      <c r="F45" s="114"/>
      <c r="G45" s="114"/>
      <c r="H45" s="114"/>
    </row>
    <row r="46" spans="1:8" ht="15">
      <c r="A46" s="116"/>
      <c r="B46" s="117" t="s">
        <v>1132</v>
      </c>
      <c r="C46" s="117" t="s">
        <v>1133</v>
      </c>
      <c r="D46" s="117" t="s">
        <v>2</v>
      </c>
      <c r="E46" s="117" t="s">
        <v>3</v>
      </c>
      <c r="F46" s="117" t="s">
        <v>4</v>
      </c>
      <c r="G46" s="117" t="s">
        <v>5</v>
      </c>
      <c r="H46" s="117" t="s">
        <v>7</v>
      </c>
    </row>
    <row r="47" spans="1:8" ht="15">
      <c r="A47" s="119">
        <v>1</v>
      </c>
      <c r="B47" s="120" t="s">
        <v>1059</v>
      </c>
      <c r="C47" s="121" t="s">
        <v>44</v>
      </c>
      <c r="D47" s="115">
        <v>7</v>
      </c>
      <c r="E47" s="115">
        <v>7</v>
      </c>
      <c r="F47" s="115">
        <v>0</v>
      </c>
      <c r="G47" s="115">
        <v>0</v>
      </c>
      <c r="H47" s="115">
        <v>21</v>
      </c>
    </row>
    <row r="48" spans="1:8" ht="15">
      <c r="A48" s="119">
        <v>2</v>
      </c>
      <c r="B48" s="120" t="s">
        <v>1220</v>
      </c>
      <c r="C48" s="121" t="s">
        <v>38</v>
      </c>
      <c r="D48" s="115">
        <v>8</v>
      </c>
      <c r="E48" s="115">
        <v>6</v>
      </c>
      <c r="F48" s="115">
        <v>0</v>
      </c>
      <c r="G48" s="115">
        <v>2</v>
      </c>
      <c r="H48" s="115">
        <v>18</v>
      </c>
    </row>
    <row r="49" spans="1:8" ht="15">
      <c r="A49" s="119">
        <v>3</v>
      </c>
      <c r="B49" s="120" t="s">
        <v>1218</v>
      </c>
      <c r="C49" s="120" t="s">
        <v>1219</v>
      </c>
      <c r="D49" s="115">
        <v>7</v>
      </c>
      <c r="E49" s="115">
        <v>4</v>
      </c>
      <c r="F49" s="115">
        <v>0</v>
      </c>
      <c r="G49" s="115">
        <v>3</v>
      </c>
      <c r="H49" s="115">
        <v>16</v>
      </c>
    </row>
    <row r="50" spans="1:8" ht="15">
      <c r="A50" s="119">
        <v>4</v>
      </c>
      <c r="B50" s="120" t="s">
        <v>1100</v>
      </c>
      <c r="C50" s="121" t="s">
        <v>1063</v>
      </c>
      <c r="D50" s="115">
        <v>8</v>
      </c>
      <c r="E50" s="115">
        <v>6</v>
      </c>
      <c r="F50" s="115">
        <v>0</v>
      </c>
      <c r="G50" s="115">
        <v>2</v>
      </c>
      <c r="H50" s="115">
        <v>15</v>
      </c>
    </row>
    <row r="51" spans="1:8" ht="15">
      <c r="A51" s="119">
        <v>5</v>
      </c>
      <c r="B51" s="120" t="s">
        <v>1221</v>
      </c>
      <c r="C51" s="120" t="s">
        <v>99</v>
      </c>
      <c r="D51" s="115">
        <v>4</v>
      </c>
      <c r="E51" s="115">
        <v>2</v>
      </c>
      <c r="F51" s="115">
        <v>0</v>
      </c>
      <c r="G51" s="115">
        <v>2</v>
      </c>
      <c r="H51" s="115">
        <v>14</v>
      </c>
    </row>
    <row r="52" spans="1:8" ht="15">
      <c r="A52" s="119">
        <v>6</v>
      </c>
      <c r="B52" s="120" t="s">
        <v>556</v>
      </c>
      <c r="C52" s="120" t="s">
        <v>57</v>
      </c>
      <c r="D52" s="115">
        <v>7</v>
      </c>
      <c r="E52" s="115">
        <v>2</v>
      </c>
      <c r="F52" s="115">
        <v>0</v>
      </c>
      <c r="G52" s="115">
        <v>5</v>
      </c>
      <c r="H52" s="115">
        <v>7</v>
      </c>
    </row>
    <row r="53" spans="1:8" ht="15">
      <c r="A53" s="119">
        <v>7</v>
      </c>
      <c r="B53" s="120" t="s">
        <v>1170</v>
      </c>
      <c r="C53" s="120" t="s">
        <v>1107</v>
      </c>
      <c r="D53" s="115">
        <v>5</v>
      </c>
      <c r="E53" s="115">
        <v>1</v>
      </c>
      <c r="F53" s="115">
        <v>0</v>
      </c>
      <c r="G53" s="115">
        <v>4</v>
      </c>
      <c r="H53" s="115">
        <v>5</v>
      </c>
    </row>
    <row r="54" spans="1:8" ht="15">
      <c r="A54" s="119">
        <v>8</v>
      </c>
      <c r="B54" s="120" t="s">
        <v>1247</v>
      </c>
      <c r="C54" s="121" t="s">
        <v>69</v>
      </c>
      <c r="D54" s="115">
        <v>4</v>
      </c>
      <c r="E54" s="115">
        <v>0</v>
      </c>
      <c r="F54" s="115">
        <v>0</v>
      </c>
      <c r="G54" s="115">
        <v>4</v>
      </c>
      <c r="H54" s="115">
        <v>4</v>
      </c>
    </row>
    <row r="55" spans="1:8" ht="15">
      <c r="A55" s="119">
        <v>9</v>
      </c>
      <c r="B55" s="120" t="s">
        <v>1222</v>
      </c>
      <c r="C55" s="121" t="s">
        <v>1071</v>
      </c>
      <c r="D55" s="115">
        <v>6</v>
      </c>
      <c r="E55" s="115">
        <v>0</v>
      </c>
      <c r="F55" s="115">
        <v>0</v>
      </c>
      <c r="G55" s="115">
        <v>6</v>
      </c>
      <c r="H55" s="115">
        <v>3</v>
      </c>
    </row>
    <row r="57" spans="1:8" ht="17.25">
      <c r="A57" s="21"/>
      <c r="B57" s="16" t="s">
        <v>785</v>
      </c>
      <c r="C57" s="11"/>
      <c r="D57" s="11"/>
      <c r="E57" s="11"/>
      <c r="F57" s="11"/>
      <c r="G57" s="11"/>
      <c r="H57" s="11"/>
    </row>
    <row r="58" spans="1:8" ht="15">
      <c r="A58" s="122"/>
      <c r="B58" s="124" t="s">
        <v>1132</v>
      </c>
      <c r="C58" s="124" t="s">
        <v>1133</v>
      </c>
      <c r="D58" s="124" t="s">
        <v>2</v>
      </c>
      <c r="E58" s="124" t="s">
        <v>3</v>
      </c>
      <c r="F58" s="124" t="s">
        <v>4</v>
      </c>
      <c r="G58" s="124" t="s">
        <v>5</v>
      </c>
      <c r="H58" s="124" t="s">
        <v>7</v>
      </c>
    </row>
    <row r="59" spans="1:8" ht="15">
      <c r="A59" s="19">
        <v>1</v>
      </c>
      <c r="B59" s="54" t="s">
        <v>1103</v>
      </c>
      <c r="C59" s="123" t="s">
        <v>1063</v>
      </c>
      <c r="D59" s="9">
        <v>4</v>
      </c>
      <c r="E59" s="9">
        <v>4</v>
      </c>
      <c r="F59" s="9">
        <v>0</v>
      </c>
      <c r="G59" s="9">
        <v>0</v>
      </c>
      <c r="H59" s="9">
        <v>12</v>
      </c>
    </row>
    <row r="60" spans="1:8" ht="15">
      <c r="A60" s="19">
        <v>2</v>
      </c>
      <c r="B60" s="54" t="s">
        <v>723</v>
      </c>
      <c r="C60" s="123" t="s">
        <v>38</v>
      </c>
      <c r="D60" s="9">
        <v>4</v>
      </c>
      <c r="E60" s="9">
        <v>2</v>
      </c>
      <c r="F60" s="9">
        <v>0</v>
      </c>
      <c r="G60" s="9">
        <v>2</v>
      </c>
      <c r="H60" s="9">
        <v>7</v>
      </c>
    </row>
    <row r="61" spans="1:8" ht="15">
      <c r="A61" s="19">
        <v>3</v>
      </c>
      <c r="B61" s="54" t="s">
        <v>1218</v>
      </c>
      <c r="C61" s="54" t="s">
        <v>1219</v>
      </c>
      <c r="D61" s="9">
        <v>4</v>
      </c>
      <c r="E61" s="9">
        <v>2</v>
      </c>
      <c r="F61" s="9">
        <v>0</v>
      </c>
      <c r="G61" s="9">
        <v>2</v>
      </c>
      <c r="H61" s="9">
        <v>5</v>
      </c>
    </row>
    <row r="62" spans="1:8" ht="15">
      <c r="A62" s="19">
        <v>4</v>
      </c>
      <c r="B62" s="54" t="s">
        <v>1067</v>
      </c>
      <c r="C62" s="123" t="s">
        <v>44</v>
      </c>
      <c r="D62" s="9">
        <v>4</v>
      </c>
      <c r="E62" s="9">
        <v>1</v>
      </c>
      <c r="F62" s="9">
        <v>0</v>
      </c>
      <c r="G62" s="9">
        <v>3</v>
      </c>
      <c r="H62" s="9">
        <v>4</v>
      </c>
    </row>
    <row r="63" spans="1:8" ht="15">
      <c r="A63" s="19">
        <v>5</v>
      </c>
      <c r="B63" s="54" t="s">
        <v>1170</v>
      </c>
      <c r="C63" s="123" t="s">
        <v>1107</v>
      </c>
      <c r="D63" s="9">
        <v>4</v>
      </c>
      <c r="E63" s="9">
        <v>1</v>
      </c>
      <c r="F63" s="9">
        <v>0</v>
      </c>
      <c r="G63" s="9">
        <v>3</v>
      </c>
      <c r="H63" s="9">
        <v>2</v>
      </c>
    </row>
    <row r="65" spans="1:8" ht="17.25">
      <c r="A65" s="41"/>
      <c r="B65" s="125" t="s">
        <v>1246</v>
      </c>
      <c r="C65" s="41"/>
      <c r="D65" s="41"/>
      <c r="E65" s="41"/>
      <c r="F65" s="41"/>
      <c r="G65" s="41"/>
      <c r="H65" s="41"/>
    </row>
    <row r="66" ht="15">
      <c r="B66" s="21" t="s">
        <v>1152</v>
      </c>
    </row>
  </sheetData>
  <sheetProtection/>
  <printOptions/>
  <pageMargins left="0.7" right="0.7" top="0.75" bottom="0.75" header="0.3" footer="0.3"/>
  <pageSetup orientation="portrait" paperSize="9" r:id="rId1"/>
  <rowBreaks count="1" manualBreakCount="1">
    <brk id="4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0" sqref="A10"/>
    </sheetView>
  </sheetViews>
  <sheetFormatPr defaultColWidth="11.00390625" defaultRowHeight="15.75"/>
  <cols>
    <col min="1" max="1" width="4.50390625" style="0" customWidth="1"/>
    <col min="2" max="2" width="26.375" style="0" customWidth="1"/>
    <col min="3" max="3" width="18.375" style="0" customWidth="1"/>
    <col min="4" max="4" width="5.00390625" style="0" customWidth="1"/>
    <col min="5" max="9" width="5.25390625" style="0" customWidth="1"/>
    <col min="10" max="10" width="1.12109375" style="0" customWidth="1"/>
    <col min="11" max="11" width="4.875" style="0" customWidth="1"/>
  </cols>
  <sheetData>
    <row r="1" spans="1:10" ht="20.25" customHeight="1">
      <c r="A1" s="83"/>
      <c r="B1" s="83" t="s">
        <v>371</v>
      </c>
      <c r="D1" s="83"/>
      <c r="E1" s="83"/>
      <c r="F1" s="83"/>
      <c r="G1" s="83"/>
      <c r="H1" s="83"/>
      <c r="I1" s="83"/>
      <c r="J1" s="40"/>
    </row>
    <row r="2" spans="2:10" ht="20.25" customHeight="1">
      <c r="B2" s="83" t="s">
        <v>1176</v>
      </c>
      <c r="C2" s="83"/>
      <c r="D2" s="83"/>
      <c r="E2" s="83"/>
      <c r="F2" s="83"/>
      <c r="G2" s="83"/>
      <c r="H2" s="83"/>
      <c r="I2" s="83"/>
      <c r="J2" s="40"/>
    </row>
    <row r="3" spans="2:10" ht="20.25" customHeight="1">
      <c r="B3" s="83" t="s">
        <v>490</v>
      </c>
      <c r="C3" s="83"/>
      <c r="D3" s="83"/>
      <c r="E3" s="83"/>
      <c r="F3" s="83"/>
      <c r="G3" s="83"/>
      <c r="H3" s="83"/>
      <c r="I3" s="83"/>
      <c r="J3" s="40"/>
    </row>
    <row r="4" spans="1:10" ht="6.75" customHeight="1">
      <c r="A4" s="4"/>
      <c r="B4" s="5"/>
      <c r="C4" s="5"/>
      <c r="D4" s="5"/>
      <c r="E4" s="5"/>
      <c r="F4" s="5"/>
      <c r="G4" s="5"/>
      <c r="H4" s="15"/>
      <c r="I4" s="15"/>
      <c r="J4" s="15"/>
    </row>
    <row r="5" spans="1:10" ht="5.25" customHeight="1">
      <c r="A5" s="4"/>
      <c r="B5" s="5"/>
      <c r="C5" s="5"/>
      <c r="D5" s="5"/>
      <c r="E5" s="5"/>
      <c r="F5" s="5"/>
      <c r="G5" s="5"/>
      <c r="H5" s="15"/>
      <c r="I5" s="15"/>
      <c r="J5" s="15"/>
    </row>
    <row r="6" spans="2:12" ht="20.25" customHeight="1">
      <c r="B6" s="16" t="s">
        <v>212</v>
      </c>
      <c r="C6" s="8"/>
      <c r="D6" s="9"/>
      <c r="E6" s="9"/>
      <c r="F6" s="9"/>
      <c r="G6" s="9"/>
      <c r="H6" s="9"/>
      <c r="L6" s="12"/>
    </row>
    <row r="7" spans="1:11" ht="20.25" customHeight="1">
      <c r="A7" s="6"/>
      <c r="B7" s="6"/>
      <c r="C7" s="7"/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K7" s="99" t="s">
        <v>1177</v>
      </c>
    </row>
    <row r="8" spans="1:11" ht="20.25" customHeight="1">
      <c r="A8" s="8">
        <v>1</v>
      </c>
      <c r="B8" s="9" t="s">
        <v>1178</v>
      </c>
      <c r="C8" s="76" t="s">
        <v>1135</v>
      </c>
      <c r="D8" s="9">
        <v>48</v>
      </c>
      <c r="E8" s="9">
        <v>34</v>
      </c>
      <c r="F8" s="9">
        <v>2</v>
      </c>
      <c r="G8" s="9">
        <v>12</v>
      </c>
      <c r="H8" s="9">
        <v>12</v>
      </c>
      <c r="I8" s="37">
        <v>118</v>
      </c>
      <c r="J8" s="8"/>
      <c r="K8" s="100" t="s">
        <v>1179</v>
      </c>
    </row>
    <row r="9" spans="1:11" ht="20.25" customHeight="1">
      <c r="A9" s="8">
        <v>2</v>
      </c>
      <c r="B9" s="9" t="s">
        <v>1082</v>
      </c>
      <c r="C9" s="78" t="s">
        <v>1135</v>
      </c>
      <c r="D9" s="9">
        <v>48</v>
      </c>
      <c r="E9" s="9">
        <v>33</v>
      </c>
      <c r="F9" s="9">
        <v>2</v>
      </c>
      <c r="G9" s="9">
        <v>13</v>
      </c>
      <c r="H9" s="9">
        <v>10</v>
      </c>
      <c r="I9" s="9">
        <v>113</v>
      </c>
      <c r="J9" s="8"/>
      <c r="K9" s="100" t="s">
        <v>1179</v>
      </c>
    </row>
    <row r="10" spans="1:11" ht="20.25" customHeight="1">
      <c r="A10" s="8">
        <v>3</v>
      </c>
      <c r="B10" s="9" t="s">
        <v>1180</v>
      </c>
      <c r="C10" s="76" t="s">
        <v>1137</v>
      </c>
      <c r="D10" s="9">
        <v>44</v>
      </c>
      <c r="E10" s="9">
        <v>30</v>
      </c>
      <c r="F10" s="9">
        <v>3</v>
      </c>
      <c r="G10" s="9">
        <v>11</v>
      </c>
      <c r="H10" s="9">
        <v>11</v>
      </c>
      <c r="I10" s="9">
        <v>107</v>
      </c>
      <c r="J10" s="8"/>
      <c r="K10" s="102"/>
    </row>
    <row r="11" spans="1:12" ht="20.25" customHeight="1">
      <c r="A11" s="8">
        <v>4</v>
      </c>
      <c r="B11" s="9" t="s">
        <v>1081</v>
      </c>
      <c r="C11" s="76" t="s">
        <v>23</v>
      </c>
      <c r="D11" s="9">
        <v>49</v>
      </c>
      <c r="E11" s="9">
        <v>26</v>
      </c>
      <c r="F11" s="9">
        <v>1</v>
      </c>
      <c r="G11" s="9">
        <v>22</v>
      </c>
      <c r="H11" s="9">
        <v>22</v>
      </c>
      <c r="I11" s="9">
        <v>102</v>
      </c>
      <c r="J11" s="8"/>
      <c r="K11" s="100" t="s">
        <v>1179</v>
      </c>
      <c r="L11" s="9"/>
    </row>
    <row r="12" spans="1:11" ht="20.25" customHeight="1">
      <c r="A12" s="8">
        <v>5</v>
      </c>
      <c r="B12" s="9" t="s">
        <v>1181</v>
      </c>
      <c r="C12" s="79" t="s">
        <v>1076</v>
      </c>
      <c r="D12" s="9">
        <v>48</v>
      </c>
      <c r="E12" s="9">
        <v>24</v>
      </c>
      <c r="F12" s="9">
        <v>2</v>
      </c>
      <c r="G12" s="9">
        <v>22</v>
      </c>
      <c r="H12" s="9">
        <v>22</v>
      </c>
      <c r="I12" s="9">
        <v>98</v>
      </c>
      <c r="J12" s="8"/>
      <c r="K12" s="100" t="s">
        <v>1179</v>
      </c>
    </row>
    <row r="13" spans="1:11" ht="20.25" customHeight="1">
      <c r="A13" s="8">
        <v>6</v>
      </c>
      <c r="B13" s="9" t="s">
        <v>1079</v>
      </c>
      <c r="C13" s="78" t="s">
        <v>11</v>
      </c>
      <c r="D13" s="9">
        <v>49</v>
      </c>
      <c r="E13" s="9">
        <v>23</v>
      </c>
      <c r="F13" s="9">
        <v>1</v>
      </c>
      <c r="G13" s="9">
        <v>25</v>
      </c>
      <c r="H13" s="9">
        <v>25</v>
      </c>
      <c r="I13" s="9">
        <v>96</v>
      </c>
      <c r="J13" s="103"/>
      <c r="K13" s="100" t="s">
        <v>1179</v>
      </c>
    </row>
    <row r="14" spans="1:11" ht="20.25" customHeight="1">
      <c r="A14" s="8">
        <v>7</v>
      </c>
      <c r="B14" s="9" t="s">
        <v>1138</v>
      </c>
      <c r="C14" s="79" t="s">
        <v>1139</v>
      </c>
      <c r="D14" s="9">
        <v>48</v>
      </c>
      <c r="E14" s="9">
        <v>19</v>
      </c>
      <c r="F14" s="9">
        <v>2</v>
      </c>
      <c r="G14" s="9">
        <v>27</v>
      </c>
      <c r="H14" s="9">
        <v>24</v>
      </c>
      <c r="I14" s="9">
        <v>85</v>
      </c>
      <c r="J14" s="8"/>
      <c r="K14" s="100" t="s">
        <v>1179</v>
      </c>
    </row>
    <row r="15" spans="1:11" ht="20.25" customHeight="1">
      <c r="A15" s="8">
        <v>8</v>
      </c>
      <c r="B15" s="9" t="s">
        <v>1182</v>
      </c>
      <c r="C15" s="76" t="s">
        <v>996</v>
      </c>
      <c r="D15" s="9">
        <v>44</v>
      </c>
      <c r="E15" s="9">
        <v>17</v>
      </c>
      <c r="F15" s="9">
        <v>2</v>
      </c>
      <c r="G15" s="9">
        <v>25</v>
      </c>
      <c r="H15" s="9">
        <v>25</v>
      </c>
      <c r="I15" s="9">
        <v>80</v>
      </c>
      <c r="J15" s="8"/>
      <c r="K15" s="102"/>
    </row>
    <row r="16" spans="1:11" ht="20.25" customHeight="1">
      <c r="A16" s="8">
        <v>9</v>
      </c>
      <c r="B16" s="9" t="s">
        <v>1183</v>
      </c>
      <c r="C16" s="79" t="s">
        <v>588</v>
      </c>
      <c r="D16" s="9">
        <v>41</v>
      </c>
      <c r="E16" s="9">
        <v>15</v>
      </c>
      <c r="F16" s="9">
        <v>3</v>
      </c>
      <c r="G16" s="9">
        <v>23</v>
      </c>
      <c r="H16" s="9">
        <v>9</v>
      </c>
      <c r="I16" s="9">
        <v>60</v>
      </c>
      <c r="J16" s="8"/>
      <c r="K16" s="102"/>
    </row>
    <row r="17" spans="1:11" ht="20.25" customHeight="1">
      <c r="A17" s="8">
        <v>10</v>
      </c>
      <c r="B17" s="9" t="s">
        <v>1184</v>
      </c>
      <c r="C17" s="79" t="s">
        <v>1185</v>
      </c>
      <c r="D17" s="9">
        <v>42</v>
      </c>
      <c r="E17" s="9">
        <v>16</v>
      </c>
      <c r="F17" s="9">
        <v>1</v>
      </c>
      <c r="G17" s="9">
        <v>25</v>
      </c>
      <c r="H17" s="9">
        <v>5</v>
      </c>
      <c r="I17" s="9">
        <v>55</v>
      </c>
      <c r="J17" s="8"/>
      <c r="K17" s="102"/>
    </row>
    <row r="18" spans="1:11" ht="9" customHeight="1">
      <c r="A18" s="9"/>
      <c r="J18" s="17"/>
      <c r="K18" s="104"/>
    </row>
    <row r="19" spans="1:11" ht="20.25" customHeight="1">
      <c r="A19" s="21"/>
      <c r="B19" s="16" t="s">
        <v>221</v>
      </c>
      <c r="J19" s="17"/>
      <c r="K19" s="22"/>
    </row>
    <row r="20" spans="1:11" ht="20.25" customHeight="1">
      <c r="A20" s="6"/>
      <c r="B20" s="6"/>
      <c r="C20" s="7"/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17"/>
      <c r="K20" s="22"/>
    </row>
    <row r="21" spans="1:11" ht="20.25" customHeight="1">
      <c r="A21" s="8">
        <v>1</v>
      </c>
      <c r="B21" s="9" t="s">
        <v>1143</v>
      </c>
      <c r="C21" s="79" t="s">
        <v>1037</v>
      </c>
      <c r="D21" s="9">
        <v>46</v>
      </c>
      <c r="E21" s="9">
        <v>34</v>
      </c>
      <c r="F21" s="9">
        <v>2</v>
      </c>
      <c r="G21" s="9">
        <v>10</v>
      </c>
      <c r="H21" s="9">
        <v>7</v>
      </c>
      <c r="I21" s="9">
        <v>113</v>
      </c>
      <c r="J21" s="8"/>
      <c r="K21" s="100" t="s">
        <v>1179</v>
      </c>
    </row>
    <row r="22" spans="1:11" ht="20.25" customHeight="1">
      <c r="A22" s="8">
        <v>2</v>
      </c>
      <c r="B22" s="9" t="s">
        <v>1159</v>
      </c>
      <c r="C22" s="76" t="s">
        <v>1186</v>
      </c>
      <c r="D22" s="9">
        <v>50</v>
      </c>
      <c r="E22" s="9">
        <v>28</v>
      </c>
      <c r="F22" s="9">
        <v>2</v>
      </c>
      <c r="G22" s="9">
        <v>20</v>
      </c>
      <c r="H22" s="9">
        <v>17</v>
      </c>
      <c r="I22" s="9">
        <v>105</v>
      </c>
      <c r="J22" s="8"/>
      <c r="K22" s="100" t="s">
        <v>1179</v>
      </c>
    </row>
    <row r="23" spans="1:9" ht="20.25" customHeight="1">
      <c r="A23" s="8">
        <v>3</v>
      </c>
      <c r="B23" s="9" t="s">
        <v>1187</v>
      </c>
      <c r="C23" s="79" t="s">
        <v>1188</v>
      </c>
      <c r="D23" s="9">
        <v>44</v>
      </c>
      <c r="E23" s="9">
        <v>27</v>
      </c>
      <c r="F23" s="9">
        <v>3</v>
      </c>
      <c r="G23" s="9">
        <v>14</v>
      </c>
      <c r="H23" s="9">
        <v>16</v>
      </c>
      <c r="I23" s="9">
        <v>103</v>
      </c>
    </row>
    <row r="24" spans="1:11" ht="20.25" customHeight="1">
      <c r="A24" s="8">
        <v>4</v>
      </c>
      <c r="B24" s="9" t="s">
        <v>1038</v>
      </c>
      <c r="C24" s="79" t="s">
        <v>57</v>
      </c>
      <c r="D24" s="9">
        <v>48</v>
      </c>
      <c r="E24" s="9">
        <v>24</v>
      </c>
      <c r="F24" s="9">
        <v>3</v>
      </c>
      <c r="G24" s="9">
        <v>21</v>
      </c>
      <c r="H24" s="9">
        <v>20</v>
      </c>
      <c r="I24" s="9">
        <v>98</v>
      </c>
      <c r="J24" s="8"/>
      <c r="K24" s="100" t="s">
        <v>1179</v>
      </c>
    </row>
    <row r="25" spans="1:11" ht="20.25" customHeight="1">
      <c r="A25" s="8">
        <v>5</v>
      </c>
      <c r="B25" s="9" t="s">
        <v>1189</v>
      </c>
      <c r="C25" s="79" t="s">
        <v>1190</v>
      </c>
      <c r="D25" s="9">
        <v>49</v>
      </c>
      <c r="E25" s="9">
        <v>23</v>
      </c>
      <c r="F25" s="9">
        <v>3</v>
      </c>
      <c r="G25" s="9">
        <v>23</v>
      </c>
      <c r="H25" s="9">
        <v>23</v>
      </c>
      <c r="I25" s="9">
        <v>98</v>
      </c>
      <c r="J25" s="8"/>
      <c r="K25" s="100" t="s">
        <v>1179</v>
      </c>
    </row>
    <row r="26" spans="1:11" ht="20.25" customHeight="1">
      <c r="A26" s="8">
        <v>6</v>
      </c>
      <c r="B26" s="9" t="s">
        <v>1191</v>
      </c>
      <c r="C26" s="79" t="s">
        <v>1192</v>
      </c>
      <c r="D26" s="9">
        <v>47</v>
      </c>
      <c r="E26" s="9">
        <v>22</v>
      </c>
      <c r="F26" s="9">
        <v>4</v>
      </c>
      <c r="G26" s="9">
        <v>21</v>
      </c>
      <c r="H26" s="9">
        <v>21</v>
      </c>
      <c r="I26" s="9">
        <v>95</v>
      </c>
      <c r="J26" s="8"/>
      <c r="K26" s="100" t="s">
        <v>1179</v>
      </c>
    </row>
    <row r="27" spans="1:11" ht="20.25" customHeight="1">
      <c r="A27" s="8">
        <v>7</v>
      </c>
      <c r="B27" s="9" t="s">
        <v>476</v>
      </c>
      <c r="C27" s="79" t="s">
        <v>38</v>
      </c>
      <c r="D27" s="9">
        <v>48</v>
      </c>
      <c r="E27" s="9">
        <v>22</v>
      </c>
      <c r="F27" s="9">
        <v>0</v>
      </c>
      <c r="G27" s="9">
        <v>26</v>
      </c>
      <c r="H27" s="9">
        <v>26</v>
      </c>
      <c r="I27" s="9">
        <v>92</v>
      </c>
      <c r="J27" s="8"/>
      <c r="K27" s="100" t="s">
        <v>1179</v>
      </c>
    </row>
    <row r="28" spans="1:11" ht="20.25" customHeight="1">
      <c r="A28" s="8">
        <v>8</v>
      </c>
      <c r="B28" s="9" t="s">
        <v>1193</v>
      </c>
      <c r="C28" s="79" t="s">
        <v>1194</v>
      </c>
      <c r="D28" s="9">
        <v>42</v>
      </c>
      <c r="E28" s="9">
        <v>16</v>
      </c>
      <c r="F28" s="9">
        <v>1</v>
      </c>
      <c r="G28" s="9">
        <v>25</v>
      </c>
      <c r="H28" s="9">
        <v>35</v>
      </c>
      <c r="I28" s="9">
        <v>85</v>
      </c>
      <c r="J28" s="105"/>
      <c r="K28" s="106"/>
    </row>
    <row r="29" spans="1:11" ht="20.25" customHeight="1">
      <c r="A29" s="8">
        <v>9</v>
      </c>
      <c r="B29" s="9" t="s">
        <v>803</v>
      </c>
      <c r="C29" s="79" t="s">
        <v>1195</v>
      </c>
      <c r="D29" s="9">
        <v>45</v>
      </c>
      <c r="E29" s="9">
        <v>18</v>
      </c>
      <c r="F29" s="9">
        <v>1</v>
      </c>
      <c r="G29" s="9">
        <v>26</v>
      </c>
      <c r="H29" s="9">
        <v>23</v>
      </c>
      <c r="I29" s="9">
        <v>79</v>
      </c>
      <c r="J29" s="105"/>
      <c r="K29" s="100" t="s">
        <v>1179</v>
      </c>
    </row>
    <row r="30" spans="1:11" ht="20.25" customHeight="1">
      <c r="A30" s="8">
        <v>10</v>
      </c>
      <c r="B30" s="9" t="s">
        <v>1196</v>
      </c>
      <c r="C30" s="79" t="s">
        <v>1147</v>
      </c>
      <c r="D30" s="9">
        <v>39</v>
      </c>
      <c r="E30" s="9">
        <v>22</v>
      </c>
      <c r="F30" s="9">
        <v>1</v>
      </c>
      <c r="G30" s="9">
        <v>16</v>
      </c>
      <c r="H30" s="9">
        <v>3</v>
      </c>
      <c r="I30" s="9">
        <v>71</v>
      </c>
      <c r="J30" s="8"/>
      <c r="K30" s="22"/>
    </row>
    <row r="31" spans="1:11" ht="20.25" customHeight="1">
      <c r="A31" s="8">
        <v>11</v>
      </c>
      <c r="B31" s="9" t="s">
        <v>1197</v>
      </c>
      <c r="C31" s="79" t="s">
        <v>1151</v>
      </c>
      <c r="D31" s="9">
        <v>44</v>
      </c>
      <c r="E31" s="9">
        <v>16</v>
      </c>
      <c r="F31" s="9">
        <v>0</v>
      </c>
      <c r="G31" s="9">
        <v>28</v>
      </c>
      <c r="H31" s="9">
        <v>18</v>
      </c>
      <c r="I31" s="9">
        <v>66</v>
      </c>
      <c r="J31" s="105"/>
      <c r="K31" s="102"/>
    </row>
    <row r="32" spans="1:11" ht="20.25" customHeight="1">
      <c r="A32" s="8">
        <v>12</v>
      </c>
      <c r="B32" s="9" t="s">
        <v>1198</v>
      </c>
      <c r="C32" s="79" t="s">
        <v>1128</v>
      </c>
      <c r="D32" s="9">
        <v>43</v>
      </c>
      <c r="E32" s="9">
        <v>11</v>
      </c>
      <c r="F32" s="9">
        <v>1</v>
      </c>
      <c r="G32" s="9">
        <v>31</v>
      </c>
      <c r="H32" s="9">
        <v>30</v>
      </c>
      <c r="I32" s="9">
        <v>65</v>
      </c>
      <c r="J32" s="105"/>
      <c r="K32" s="102"/>
    </row>
    <row r="33" spans="1:11" ht="20.25" customHeight="1">
      <c r="A33" s="8">
        <v>13</v>
      </c>
      <c r="B33" s="9" t="s">
        <v>1199</v>
      </c>
      <c r="C33" s="79" t="s">
        <v>1200</v>
      </c>
      <c r="D33" s="9">
        <v>23</v>
      </c>
      <c r="E33" s="9">
        <v>2</v>
      </c>
      <c r="F33" s="9">
        <v>1</v>
      </c>
      <c r="G33" s="9">
        <v>20</v>
      </c>
      <c r="H33" s="9">
        <v>5</v>
      </c>
      <c r="I33" s="9">
        <v>13</v>
      </c>
      <c r="J33" s="8"/>
      <c r="K33" s="22"/>
    </row>
    <row r="34" spans="1:11" ht="20.25" customHeight="1">
      <c r="A34" s="8">
        <v>14</v>
      </c>
      <c r="B34" s="9" t="s">
        <v>1201</v>
      </c>
      <c r="C34" s="79" t="s">
        <v>1202</v>
      </c>
      <c r="D34" s="9">
        <v>18</v>
      </c>
      <c r="E34" s="9">
        <v>1</v>
      </c>
      <c r="F34" s="9">
        <v>1</v>
      </c>
      <c r="G34" s="9">
        <v>16</v>
      </c>
      <c r="H34" s="9">
        <v>4</v>
      </c>
      <c r="I34" s="9">
        <v>9</v>
      </c>
      <c r="J34" s="8"/>
      <c r="K34" s="22"/>
    </row>
    <row r="35" spans="1:11" ht="20.25" customHeight="1">
      <c r="A35" s="22"/>
      <c r="B35" s="9"/>
      <c r="C35" s="79"/>
      <c r="D35" s="9"/>
      <c r="E35" s="9"/>
      <c r="F35" s="9"/>
      <c r="G35" s="9"/>
      <c r="H35" s="9"/>
      <c r="I35" s="9"/>
      <c r="J35" s="8"/>
      <c r="K35" s="102"/>
    </row>
    <row r="36" spans="1:11" ht="20.25" customHeight="1">
      <c r="A36" s="21"/>
      <c r="B36" s="16" t="s">
        <v>276</v>
      </c>
      <c r="J36" s="17"/>
      <c r="K36" s="102"/>
    </row>
    <row r="37" spans="1:11" ht="20.25" customHeight="1">
      <c r="A37" s="6"/>
      <c r="B37" s="6"/>
      <c r="C37" s="7"/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17"/>
      <c r="K37" s="102"/>
    </row>
    <row r="38" spans="1:12" ht="20.25" customHeight="1">
      <c r="A38" s="22">
        <v>1</v>
      </c>
      <c r="B38" s="9" t="s">
        <v>1161</v>
      </c>
      <c r="C38" s="79" t="s">
        <v>1203</v>
      </c>
      <c r="D38" s="9">
        <v>44</v>
      </c>
      <c r="E38" s="9">
        <v>34</v>
      </c>
      <c r="F38" s="9">
        <v>1</v>
      </c>
      <c r="G38" s="9">
        <v>9</v>
      </c>
      <c r="H38" s="9">
        <v>8</v>
      </c>
      <c r="I38" s="9">
        <v>112</v>
      </c>
      <c r="J38" s="8"/>
      <c r="K38" s="102"/>
      <c r="L38" s="101"/>
    </row>
    <row r="39" spans="1:12" ht="20.25" customHeight="1">
      <c r="A39" s="22">
        <v>2</v>
      </c>
      <c r="B39" s="9" t="s">
        <v>1152</v>
      </c>
      <c r="C39" s="79" t="s">
        <v>1153</v>
      </c>
      <c r="D39" s="9">
        <v>47</v>
      </c>
      <c r="E39" s="9">
        <v>27</v>
      </c>
      <c r="F39" s="9">
        <v>4</v>
      </c>
      <c r="G39" s="9">
        <v>16</v>
      </c>
      <c r="H39" s="9">
        <v>16</v>
      </c>
      <c r="I39" s="9">
        <v>105</v>
      </c>
      <c r="K39" s="100" t="s">
        <v>1179</v>
      </c>
      <c r="L39" s="12"/>
    </row>
    <row r="40" spans="1:12" ht="20.25" customHeight="1">
      <c r="A40" s="22">
        <v>3</v>
      </c>
      <c r="B40" s="9" t="s">
        <v>1129</v>
      </c>
      <c r="C40" s="79" t="s">
        <v>57</v>
      </c>
      <c r="D40" s="9">
        <v>49</v>
      </c>
      <c r="E40" s="9">
        <v>23</v>
      </c>
      <c r="F40" s="9">
        <v>4</v>
      </c>
      <c r="G40" s="9">
        <v>22</v>
      </c>
      <c r="H40" s="9">
        <v>22</v>
      </c>
      <c r="I40" s="9">
        <v>99</v>
      </c>
      <c r="K40" s="100" t="s">
        <v>1179</v>
      </c>
      <c r="L40" s="12"/>
    </row>
    <row r="41" spans="1:12" ht="20.25" customHeight="1">
      <c r="A41" s="22">
        <v>4</v>
      </c>
      <c r="B41" s="9" t="s">
        <v>1126</v>
      </c>
      <c r="C41" s="79" t="s">
        <v>551</v>
      </c>
      <c r="D41" s="9">
        <v>44</v>
      </c>
      <c r="E41" s="9">
        <v>25</v>
      </c>
      <c r="F41" s="9">
        <v>1</v>
      </c>
      <c r="G41" s="9">
        <v>18</v>
      </c>
      <c r="H41" s="9">
        <v>18</v>
      </c>
      <c r="I41" s="9">
        <v>95</v>
      </c>
      <c r="J41" s="8"/>
      <c r="K41" s="102"/>
      <c r="L41" s="12"/>
    </row>
    <row r="42" spans="1:12" ht="20.25" customHeight="1">
      <c r="A42" s="22">
        <v>5</v>
      </c>
      <c r="B42" s="9" t="s">
        <v>1204</v>
      </c>
      <c r="C42" s="79" t="s">
        <v>1147</v>
      </c>
      <c r="D42" s="9">
        <v>44</v>
      </c>
      <c r="E42" s="9">
        <v>22</v>
      </c>
      <c r="F42" s="9">
        <v>3</v>
      </c>
      <c r="G42" s="9">
        <v>19</v>
      </c>
      <c r="H42" s="9">
        <v>13</v>
      </c>
      <c r="I42" s="9">
        <v>85</v>
      </c>
      <c r="J42" s="103"/>
      <c r="K42" s="102"/>
      <c r="L42" s="12"/>
    </row>
    <row r="43" spans="1:11" ht="20.25" customHeight="1">
      <c r="A43" s="22">
        <v>6</v>
      </c>
      <c r="B43" s="9" t="s">
        <v>1205</v>
      </c>
      <c r="C43" s="79" t="s">
        <v>1155</v>
      </c>
      <c r="D43" s="9">
        <v>49</v>
      </c>
      <c r="E43" s="9">
        <v>21</v>
      </c>
      <c r="F43" s="9">
        <v>2</v>
      </c>
      <c r="G43" s="9">
        <v>26</v>
      </c>
      <c r="H43" s="9">
        <v>20</v>
      </c>
      <c r="I43" s="9">
        <v>87</v>
      </c>
      <c r="J43" s="8"/>
      <c r="K43" s="100" t="s">
        <v>1179</v>
      </c>
    </row>
    <row r="44" spans="1:11" ht="20.25" customHeight="1">
      <c r="A44" s="22">
        <v>7</v>
      </c>
      <c r="B44" s="9" t="s">
        <v>1095</v>
      </c>
      <c r="C44" s="79" t="s">
        <v>190</v>
      </c>
      <c r="D44" s="9">
        <v>50</v>
      </c>
      <c r="E44" s="9">
        <v>13</v>
      </c>
      <c r="F44" s="9">
        <v>3</v>
      </c>
      <c r="G44" s="9">
        <v>34</v>
      </c>
      <c r="H44" s="9">
        <v>34</v>
      </c>
      <c r="I44" s="9">
        <v>79</v>
      </c>
      <c r="J44" s="103"/>
      <c r="K44" s="100" t="s">
        <v>1179</v>
      </c>
    </row>
    <row r="45" spans="1:11" ht="20.25" customHeight="1">
      <c r="A45" s="22">
        <v>8</v>
      </c>
      <c r="B45" s="9" t="s">
        <v>1206</v>
      </c>
      <c r="C45" s="79" t="s">
        <v>1158</v>
      </c>
      <c r="D45" s="9">
        <v>44</v>
      </c>
      <c r="E45" s="9">
        <v>11</v>
      </c>
      <c r="F45" s="9">
        <v>0</v>
      </c>
      <c r="G45" s="9">
        <v>33</v>
      </c>
      <c r="H45" s="9">
        <v>29</v>
      </c>
      <c r="I45" s="9">
        <v>62</v>
      </c>
      <c r="J45" s="8"/>
      <c r="K45" s="102"/>
    </row>
    <row r="46" spans="1:11" ht="20.25" customHeight="1">
      <c r="A46" s="22"/>
      <c r="B46" s="9"/>
      <c r="C46" s="79"/>
      <c r="D46" s="9"/>
      <c r="E46" s="9"/>
      <c r="F46" s="9"/>
      <c r="G46" s="9"/>
      <c r="H46" s="9"/>
      <c r="I46" s="80"/>
      <c r="J46" s="103"/>
      <c r="K46" s="107"/>
    </row>
    <row r="47" spans="1:8" ht="18">
      <c r="A47" s="113"/>
      <c r="B47" s="118" t="s">
        <v>784</v>
      </c>
      <c r="C47" s="114"/>
      <c r="D47" s="114"/>
      <c r="E47" s="114"/>
      <c r="F47" s="114"/>
      <c r="G47" s="114"/>
      <c r="H47" s="114"/>
    </row>
    <row r="48" spans="1:8" ht="21.75" customHeight="1">
      <c r="A48" s="116"/>
      <c r="B48" s="117" t="s">
        <v>1132</v>
      </c>
      <c r="C48" s="117" t="s">
        <v>1133</v>
      </c>
      <c r="D48" s="117" t="s">
        <v>2</v>
      </c>
      <c r="E48" s="117" t="s">
        <v>3</v>
      </c>
      <c r="F48" s="117" t="s">
        <v>4</v>
      </c>
      <c r="G48" s="117" t="s">
        <v>5</v>
      </c>
      <c r="H48" s="117" t="s">
        <v>7</v>
      </c>
    </row>
    <row r="49" spans="1:8" ht="21.75" customHeight="1">
      <c r="A49" s="119">
        <v>1</v>
      </c>
      <c r="B49" s="120" t="s">
        <v>1059</v>
      </c>
      <c r="C49" s="121" t="s">
        <v>44</v>
      </c>
      <c r="D49" s="115">
        <v>7</v>
      </c>
      <c r="E49" s="115">
        <v>6</v>
      </c>
      <c r="F49" s="115">
        <v>0</v>
      </c>
      <c r="G49" s="115">
        <v>1</v>
      </c>
      <c r="H49" s="115">
        <v>18</v>
      </c>
    </row>
    <row r="50" spans="1:8" ht="21.75" customHeight="1">
      <c r="A50" s="119">
        <v>2</v>
      </c>
      <c r="B50" s="120" t="s">
        <v>1218</v>
      </c>
      <c r="C50" s="120" t="s">
        <v>1219</v>
      </c>
      <c r="D50" s="115">
        <v>7</v>
      </c>
      <c r="E50" s="115">
        <v>5</v>
      </c>
      <c r="F50" s="115">
        <v>0</v>
      </c>
      <c r="G50" s="115">
        <v>2</v>
      </c>
      <c r="H50" s="115">
        <v>14</v>
      </c>
    </row>
    <row r="51" spans="1:8" ht="21.75" customHeight="1">
      <c r="A51" s="119">
        <v>3</v>
      </c>
      <c r="B51" s="120" t="s">
        <v>1100</v>
      </c>
      <c r="C51" s="121" t="s">
        <v>1063</v>
      </c>
      <c r="D51" s="115">
        <v>7</v>
      </c>
      <c r="E51" s="115">
        <v>5</v>
      </c>
      <c r="F51" s="115">
        <v>0</v>
      </c>
      <c r="G51" s="115">
        <v>2</v>
      </c>
      <c r="H51" s="115">
        <v>13</v>
      </c>
    </row>
    <row r="52" spans="1:8" ht="21.75" customHeight="1">
      <c r="A52" s="119">
        <v>4</v>
      </c>
      <c r="B52" s="120" t="s">
        <v>1220</v>
      </c>
      <c r="C52" s="121" t="s">
        <v>38</v>
      </c>
      <c r="D52" s="115">
        <v>7</v>
      </c>
      <c r="E52" s="115">
        <v>3</v>
      </c>
      <c r="F52" s="115">
        <v>1</v>
      </c>
      <c r="G52" s="115">
        <v>3</v>
      </c>
      <c r="H52" s="115">
        <v>11</v>
      </c>
    </row>
    <row r="53" spans="1:8" ht="21.75" customHeight="1">
      <c r="A53" s="119">
        <v>5</v>
      </c>
      <c r="B53" s="120" t="s">
        <v>1221</v>
      </c>
      <c r="C53" s="120" t="s">
        <v>99</v>
      </c>
      <c r="D53" s="115">
        <v>7</v>
      </c>
      <c r="E53" s="115">
        <v>3</v>
      </c>
      <c r="F53" s="115">
        <v>1</v>
      </c>
      <c r="G53" s="115">
        <v>3</v>
      </c>
      <c r="H53" s="115">
        <v>9</v>
      </c>
    </row>
    <row r="54" spans="1:8" ht="21.75" customHeight="1">
      <c r="A54" s="119">
        <v>6</v>
      </c>
      <c r="B54" s="120" t="s">
        <v>556</v>
      </c>
      <c r="C54" s="120" t="s">
        <v>57</v>
      </c>
      <c r="D54" s="115">
        <v>7</v>
      </c>
      <c r="E54" s="115">
        <v>3</v>
      </c>
      <c r="F54" s="115">
        <v>1</v>
      </c>
      <c r="G54" s="115">
        <v>3</v>
      </c>
      <c r="H54" s="115">
        <v>9</v>
      </c>
    </row>
    <row r="55" spans="1:8" ht="21.75" customHeight="1">
      <c r="A55" s="119">
        <v>7</v>
      </c>
      <c r="B55" s="120" t="s">
        <v>1222</v>
      </c>
      <c r="C55" s="121" t="s">
        <v>1071</v>
      </c>
      <c r="D55" s="115">
        <v>7</v>
      </c>
      <c r="E55" s="115">
        <v>1</v>
      </c>
      <c r="F55" s="115">
        <v>0</v>
      </c>
      <c r="G55" s="115">
        <v>6</v>
      </c>
      <c r="H55" s="115">
        <v>5</v>
      </c>
    </row>
    <row r="56" spans="1:8" ht="21.75" customHeight="1">
      <c r="A56" s="119">
        <v>8</v>
      </c>
      <c r="B56" s="120" t="s">
        <v>1223</v>
      </c>
      <c r="C56" s="121" t="s">
        <v>69</v>
      </c>
      <c r="D56" s="115">
        <v>7</v>
      </c>
      <c r="E56" s="115">
        <v>0</v>
      </c>
      <c r="F56" s="115">
        <v>1</v>
      </c>
      <c r="G56" s="115">
        <v>6</v>
      </c>
      <c r="H56" s="115">
        <v>2</v>
      </c>
    </row>
    <row r="58" spans="1:8" ht="17.25">
      <c r="A58" s="21"/>
      <c r="B58" s="16" t="s">
        <v>785</v>
      </c>
      <c r="C58" s="11"/>
      <c r="D58" s="11"/>
      <c r="E58" s="11"/>
      <c r="F58" s="11"/>
      <c r="G58" s="11"/>
      <c r="H58" s="11"/>
    </row>
    <row r="59" spans="1:8" ht="18.75" customHeight="1">
      <c r="A59" s="122"/>
      <c r="B59" s="124" t="s">
        <v>1132</v>
      </c>
      <c r="C59" s="124" t="s">
        <v>1133</v>
      </c>
      <c r="D59" s="124" t="s">
        <v>2</v>
      </c>
      <c r="E59" s="124" t="s">
        <v>3</v>
      </c>
      <c r="F59" s="124" t="s">
        <v>4</v>
      </c>
      <c r="G59" s="124" t="s">
        <v>5</v>
      </c>
      <c r="H59" s="124" t="s">
        <v>7</v>
      </c>
    </row>
    <row r="60" spans="1:8" ht="18.75" customHeight="1">
      <c r="A60" s="19" t="s">
        <v>720</v>
      </c>
      <c r="B60" s="54" t="s">
        <v>1067</v>
      </c>
      <c r="C60" s="123" t="s">
        <v>44</v>
      </c>
      <c r="D60" s="9">
        <v>4</v>
      </c>
      <c r="E60" s="9">
        <v>4</v>
      </c>
      <c r="F60" s="9">
        <v>0</v>
      </c>
      <c r="G60" s="9">
        <v>0</v>
      </c>
      <c r="H60" s="9">
        <v>10</v>
      </c>
    </row>
    <row r="61" spans="1:8" ht="18.75" customHeight="1">
      <c r="A61" s="19" t="s">
        <v>722</v>
      </c>
      <c r="B61" s="54" t="s">
        <v>1103</v>
      </c>
      <c r="C61" s="123" t="s">
        <v>1063</v>
      </c>
      <c r="D61" s="9">
        <v>4</v>
      </c>
      <c r="E61" s="9">
        <v>2</v>
      </c>
      <c r="F61" s="9">
        <v>0</v>
      </c>
      <c r="G61" s="9">
        <v>2</v>
      </c>
      <c r="H61" s="9">
        <v>7</v>
      </c>
    </row>
    <row r="62" spans="1:8" ht="18.75" customHeight="1">
      <c r="A62" s="19" t="s">
        <v>724</v>
      </c>
      <c r="B62" s="54" t="s">
        <v>723</v>
      </c>
      <c r="C62" s="123" t="s">
        <v>38</v>
      </c>
      <c r="D62" s="9">
        <v>4</v>
      </c>
      <c r="E62" s="9">
        <v>2</v>
      </c>
      <c r="F62" s="9">
        <v>0</v>
      </c>
      <c r="G62" s="9">
        <v>2</v>
      </c>
      <c r="H62" s="9">
        <v>7</v>
      </c>
    </row>
    <row r="63" spans="1:8" ht="18.75" customHeight="1">
      <c r="A63" s="19" t="s">
        <v>726</v>
      </c>
      <c r="B63" s="54" t="s">
        <v>1218</v>
      </c>
      <c r="C63" s="54" t="s">
        <v>1219</v>
      </c>
      <c r="D63" s="9">
        <v>4</v>
      </c>
      <c r="E63" s="9">
        <v>2</v>
      </c>
      <c r="F63" s="9">
        <v>0</v>
      </c>
      <c r="G63" s="9">
        <v>2</v>
      </c>
      <c r="H63" s="9">
        <v>5</v>
      </c>
    </row>
    <row r="64" spans="1:8" ht="18.75" customHeight="1">
      <c r="A64" s="19" t="s">
        <v>729</v>
      </c>
      <c r="B64" s="54" t="s">
        <v>1170</v>
      </c>
      <c r="C64" s="123" t="s">
        <v>1107</v>
      </c>
      <c r="D64" s="9">
        <v>4</v>
      </c>
      <c r="E64" s="9">
        <v>0</v>
      </c>
      <c r="F64" s="9">
        <v>0</v>
      </c>
      <c r="G64" s="9">
        <v>4</v>
      </c>
      <c r="H64" s="9">
        <v>1</v>
      </c>
    </row>
    <row r="66" spans="1:8" ht="17.25">
      <c r="A66" s="41"/>
      <c r="B66" s="125" t="s">
        <v>259</v>
      </c>
      <c r="C66" s="41"/>
      <c r="D66" s="41"/>
      <c r="E66" s="41"/>
      <c r="F66" s="41"/>
      <c r="G66" s="41"/>
      <c r="H66" s="41"/>
    </row>
    <row r="67" ht="15">
      <c r="B67" s="54" t="s">
        <v>1224</v>
      </c>
    </row>
  </sheetData>
  <sheetProtection/>
  <printOptions/>
  <pageMargins left="0.7" right="0.7" top="0.75" bottom="0.75" header="0.3" footer="0.3"/>
  <pageSetup orientation="portrait" paperSize="9" r:id="rId1"/>
  <rowBreaks count="1" manualBreakCount="1">
    <brk id="3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5.125" style="0" customWidth="1"/>
    <col min="2" max="2" width="20.50390625" style="0" customWidth="1"/>
    <col min="3" max="3" width="15.00390625" style="0" customWidth="1"/>
    <col min="4" max="9" width="5.75390625" style="0" customWidth="1"/>
  </cols>
  <sheetData>
    <row r="1" spans="1:9" ht="17.25">
      <c r="A1" s="83"/>
      <c r="B1" s="83" t="s">
        <v>371</v>
      </c>
      <c r="D1" s="83"/>
      <c r="E1" s="83"/>
      <c r="F1" s="83"/>
      <c r="G1" s="83"/>
      <c r="H1" s="83"/>
      <c r="I1" s="83"/>
    </row>
    <row r="2" spans="2:9" ht="17.25">
      <c r="B2" s="83" t="s">
        <v>1134</v>
      </c>
      <c r="C2" s="83"/>
      <c r="D2" s="83"/>
      <c r="E2" s="83"/>
      <c r="F2" s="83"/>
      <c r="G2" s="83"/>
      <c r="H2" s="83"/>
      <c r="I2" s="83"/>
    </row>
    <row r="3" spans="2:9" ht="17.25">
      <c r="B3" s="83" t="s">
        <v>746</v>
      </c>
      <c r="C3" s="83"/>
      <c r="D3" s="83"/>
      <c r="E3" s="83"/>
      <c r="F3" s="83"/>
      <c r="G3" s="83"/>
      <c r="H3" s="83"/>
      <c r="I3" s="83"/>
    </row>
    <row r="4" spans="1:9" ht="18">
      <c r="A4" s="4"/>
      <c r="B4" s="5"/>
      <c r="C4" s="5"/>
      <c r="D4" s="5"/>
      <c r="E4" s="5"/>
      <c r="F4" s="5"/>
      <c r="G4" s="5"/>
      <c r="H4" s="15"/>
      <c r="I4" s="15"/>
    </row>
    <row r="5" spans="2:8" ht="17.25">
      <c r="B5" s="16" t="s">
        <v>212</v>
      </c>
      <c r="C5" s="8"/>
      <c r="D5" s="9"/>
      <c r="E5" s="9"/>
      <c r="F5" s="9"/>
      <c r="G5" s="9"/>
      <c r="H5" s="9"/>
    </row>
    <row r="6" spans="1:9" ht="1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s="8">
        <v>1</v>
      </c>
      <c r="B7" s="9" t="s">
        <v>1082</v>
      </c>
      <c r="C7" s="79" t="s">
        <v>1135</v>
      </c>
      <c r="D7" s="9">
        <v>49</v>
      </c>
      <c r="E7" s="9">
        <v>40</v>
      </c>
      <c r="F7" s="9">
        <v>2</v>
      </c>
      <c r="G7" s="9">
        <v>7</v>
      </c>
      <c r="H7" s="9">
        <v>7</v>
      </c>
      <c r="I7" s="80">
        <v>131</v>
      </c>
    </row>
    <row r="8" spans="1:9" ht="15">
      <c r="A8" s="8">
        <v>2</v>
      </c>
      <c r="B8" s="9" t="s">
        <v>1136</v>
      </c>
      <c r="C8" s="79" t="s">
        <v>1137</v>
      </c>
      <c r="D8" s="9">
        <v>49</v>
      </c>
      <c r="E8" s="9">
        <v>38</v>
      </c>
      <c r="F8" s="9">
        <v>3</v>
      </c>
      <c r="G8" s="9">
        <v>8</v>
      </c>
      <c r="H8" s="9">
        <v>8</v>
      </c>
      <c r="I8" s="9">
        <v>128</v>
      </c>
    </row>
    <row r="9" spans="1:9" ht="15">
      <c r="A9" s="8">
        <v>3</v>
      </c>
      <c r="B9" s="9" t="s">
        <v>1138</v>
      </c>
      <c r="C9" s="79" t="s">
        <v>1139</v>
      </c>
      <c r="D9" s="9">
        <v>46</v>
      </c>
      <c r="E9" s="9">
        <v>37</v>
      </c>
      <c r="F9" s="9">
        <v>2</v>
      </c>
      <c r="G9" s="9">
        <v>7</v>
      </c>
      <c r="H9" s="9">
        <v>7</v>
      </c>
      <c r="I9" s="9">
        <v>122</v>
      </c>
    </row>
    <row r="10" spans="1:9" ht="15">
      <c r="A10" s="8">
        <v>4</v>
      </c>
      <c r="B10" s="9" t="s">
        <v>1079</v>
      </c>
      <c r="C10" s="78" t="s">
        <v>11</v>
      </c>
      <c r="D10" s="9">
        <v>49</v>
      </c>
      <c r="E10" s="9">
        <v>28</v>
      </c>
      <c r="F10" s="9">
        <v>3</v>
      </c>
      <c r="G10" s="9">
        <v>18</v>
      </c>
      <c r="H10" s="9">
        <v>18</v>
      </c>
      <c r="I10" s="9">
        <v>108</v>
      </c>
    </row>
    <row r="11" spans="1:9" ht="15">
      <c r="A11" s="8">
        <v>5</v>
      </c>
      <c r="B11" s="9" t="s">
        <v>1080</v>
      </c>
      <c r="C11" s="76" t="s">
        <v>996</v>
      </c>
      <c r="D11" s="9">
        <v>49</v>
      </c>
      <c r="E11" s="9">
        <v>28</v>
      </c>
      <c r="F11" s="9">
        <v>3</v>
      </c>
      <c r="G11" s="9">
        <v>18</v>
      </c>
      <c r="H11" s="9">
        <v>18</v>
      </c>
      <c r="I11" s="9">
        <v>108</v>
      </c>
    </row>
    <row r="12" spans="1:9" ht="15">
      <c r="A12" s="8">
        <v>6</v>
      </c>
      <c r="B12" s="9" t="s">
        <v>466</v>
      </c>
      <c r="C12" s="76" t="s">
        <v>442</v>
      </c>
      <c r="D12" s="9">
        <v>49</v>
      </c>
      <c r="E12" s="9">
        <v>20</v>
      </c>
      <c r="F12" s="9">
        <v>4</v>
      </c>
      <c r="G12" s="9">
        <v>25</v>
      </c>
      <c r="H12" s="9">
        <v>25</v>
      </c>
      <c r="I12" s="9">
        <v>93</v>
      </c>
    </row>
    <row r="13" spans="1:9" ht="15">
      <c r="A13" s="8">
        <v>7</v>
      </c>
      <c r="B13" s="9" t="s">
        <v>1081</v>
      </c>
      <c r="C13" s="76" t="s">
        <v>23</v>
      </c>
      <c r="D13" s="9">
        <v>49</v>
      </c>
      <c r="E13" s="9">
        <v>15</v>
      </c>
      <c r="F13" s="9">
        <v>3</v>
      </c>
      <c r="G13" s="9">
        <v>31</v>
      </c>
      <c r="H13" s="9">
        <v>31</v>
      </c>
      <c r="I13" s="9">
        <v>82</v>
      </c>
    </row>
    <row r="14" spans="1:9" ht="15">
      <c r="A14" s="8">
        <v>8</v>
      </c>
      <c r="B14" s="9" t="s">
        <v>1140</v>
      </c>
      <c r="C14" s="79" t="s">
        <v>1076</v>
      </c>
      <c r="D14" s="9">
        <v>49</v>
      </c>
      <c r="E14" s="9">
        <v>14</v>
      </c>
      <c r="F14" s="9">
        <v>3</v>
      </c>
      <c r="G14" s="9">
        <v>32</v>
      </c>
      <c r="H14" s="9">
        <v>32</v>
      </c>
      <c r="I14" s="9">
        <v>80</v>
      </c>
    </row>
    <row r="15" spans="1:9" ht="15">
      <c r="A15" s="8">
        <v>9</v>
      </c>
      <c r="B15" s="9" t="s">
        <v>1113</v>
      </c>
      <c r="C15" s="79" t="s">
        <v>1141</v>
      </c>
      <c r="D15" s="9">
        <v>49</v>
      </c>
      <c r="E15" s="9">
        <v>13</v>
      </c>
      <c r="F15" s="9">
        <v>1</v>
      </c>
      <c r="G15" s="9">
        <v>35</v>
      </c>
      <c r="H15" s="9">
        <v>35</v>
      </c>
      <c r="I15" s="9">
        <v>76</v>
      </c>
    </row>
    <row r="16" spans="1:9" ht="15">
      <c r="A16" s="8">
        <v>10</v>
      </c>
      <c r="B16" s="9" t="s">
        <v>1142</v>
      </c>
      <c r="C16" s="79" t="s">
        <v>1122</v>
      </c>
      <c r="D16" s="9">
        <v>48</v>
      </c>
      <c r="E16" s="9">
        <v>15</v>
      </c>
      <c r="F16" s="9">
        <v>3</v>
      </c>
      <c r="G16" s="9">
        <v>30</v>
      </c>
      <c r="H16" s="9">
        <v>14</v>
      </c>
      <c r="I16" s="9">
        <v>65</v>
      </c>
    </row>
    <row r="17" ht="15">
      <c r="A17" s="9"/>
    </row>
    <row r="18" spans="1:2" ht="17.25">
      <c r="A18" s="21"/>
      <c r="B18" s="16" t="s">
        <v>221</v>
      </c>
    </row>
    <row r="19" spans="1:9" ht="15">
      <c r="A19" s="6"/>
      <c r="B19" s="6"/>
      <c r="C19" s="7"/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</row>
    <row r="20" spans="1:9" ht="15">
      <c r="A20" s="8">
        <v>1</v>
      </c>
      <c r="B20" s="9" t="s">
        <v>1143</v>
      </c>
      <c r="C20" s="79" t="s">
        <v>1037</v>
      </c>
      <c r="D20" s="9">
        <v>49</v>
      </c>
      <c r="E20" s="9">
        <v>32</v>
      </c>
      <c r="F20" s="9">
        <v>1</v>
      </c>
      <c r="G20" s="9">
        <v>16</v>
      </c>
      <c r="H20" s="9">
        <v>15</v>
      </c>
      <c r="I20" s="9">
        <v>113</v>
      </c>
    </row>
    <row r="21" spans="1:9" ht="15">
      <c r="A21" s="8">
        <v>2</v>
      </c>
      <c r="B21" s="9" t="s">
        <v>1038</v>
      </c>
      <c r="C21" s="79" t="s">
        <v>57</v>
      </c>
      <c r="D21" s="9">
        <v>49</v>
      </c>
      <c r="E21" s="9">
        <v>28</v>
      </c>
      <c r="F21" s="9">
        <v>3</v>
      </c>
      <c r="G21" s="9">
        <v>18</v>
      </c>
      <c r="H21" s="9">
        <v>18</v>
      </c>
      <c r="I21" s="9">
        <v>108</v>
      </c>
    </row>
    <row r="22" spans="1:9" ht="15">
      <c r="A22" s="8">
        <v>3</v>
      </c>
      <c r="B22" s="9" t="s">
        <v>589</v>
      </c>
      <c r="C22" s="76" t="s">
        <v>1031</v>
      </c>
      <c r="D22" s="9">
        <v>48</v>
      </c>
      <c r="E22" s="9">
        <v>22</v>
      </c>
      <c r="F22" s="9">
        <v>1</v>
      </c>
      <c r="G22" s="9">
        <v>25</v>
      </c>
      <c r="H22" s="9">
        <v>39</v>
      </c>
      <c r="I22" s="37">
        <v>107</v>
      </c>
    </row>
    <row r="23" spans="1:9" ht="15">
      <c r="A23" s="8">
        <v>4</v>
      </c>
      <c r="B23" s="9" t="s">
        <v>1144</v>
      </c>
      <c r="C23" s="79" t="s">
        <v>521</v>
      </c>
      <c r="D23" s="9">
        <v>49</v>
      </c>
      <c r="E23" s="9">
        <v>28</v>
      </c>
      <c r="F23" s="9">
        <v>3</v>
      </c>
      <c r="G23" s="9">
        <v>18</v>
      </c>
      <c r="H23" s="9">
        <v>16</v>
      </c>
      <c r="I23" s="9">
        <v>106</v>
      </c>
    </row>
    <row r="24" spans="1:9" ht="15">
      <c r="A24" s="8">
        <v>5</v>
      </c>
      <c r="B24" s="9" t="s">
        <v>1145</v>
      </c>
      <c r="C24" s="79" t="s">
        <v>454</v>
      </c>
      <c r="D24" s="9">
        <v>49</v>
      </c>
      <c r="E24" s="9">
        <v>29</v>
      </c>
      <c r="F24" s="9">
        <v>4</v>
      </c>
      <c r="G24" s="9">
        <v>16</v>
      </c>
      <c r="H24" s="9">
        <v>9</v>
      </c>
      <c r="I24" s="9">
        <v>104</v>
      </c>
    </row>
    <row r="25" spans="1:9" ht="15">
      <c r="A25" s="8">
        <v>6</v>
      </c>
      <c r="B25" s="9" t="s">
        <v>1146</v>
      </c>
      <c r="C25" s="76" t="s">
        <v>1147</v>
      </c>
      <c r="D25" s="9">
        <v>49</v>
      </c>
      <c r="E25" s="9">
        <v>27</v>
      </c>
      <c r="F25" s="9">
        <v>5</v>
      </c>
      <c r="G25" s="9">
        <v>17</v>
      </c>
      <c r="H25" s="9">
        <v>12</v>
      </c>
      <c r="I25" s="9">
        <v>103</v>
      </c>
    </row>
    <row r="26" spans="1:9" ht="15">
      <c r="A26" s="8">
        <v>7</v>
      </c>
      <c r="B26" s="9" t="s">
        <v>476</v>
      </c>
      <c r="C26" s="79" t="s">
        <v>38</v>
      </c>
      <c r="D26" s="9">
        <v>49</v>
      </c>
      <c r="E26" s="9">
        <v>24</v>
      </c>
      <c r="F26" s="9">
        <v>3</v>
      </c>
      <c r="G26" s="9">
        <v>22</v>
      </c>
      <c r="H26" s="9">
        <v>22</v>
      </c>
      <c r="I26" s="9">
        <v>100</v>
      </c>
    </row>
    <row r="27" spans="1:9" ht="15">
      <c r="A27" s="8">
        <v>8</v>
      </c>
      <c r="B27" s="9" t="s">
        <v>1129</v>
      </c>
      <c r="C27" s="79" t="s">
        <v>57</v>
      </c>
      <c r="D27" s="9">
        <v>49</v>
      </c>
      <c r="E27" s="9">
        <v>28</v>
      </c>
      <c r="F27" s="9">
        <v>3</v>
      </c>
      <c r="G27" s="9">
        <v>18</v>
      </c>
      <c r="H27" s="9">
        <v>1</v>
      </c>
      <c r="I27" s="9">
        <v>91</v>
      </c>
    </row>
    <row r="28" spans="1:9" ht="15">
      <c r="A28" s="8">
        <v>9</v>
      </c>
      <c r="B28" s="9" t="s">
        <v>1148</v>
      </c>
      <c r="C28" s="79" t="s">
        <v>1149</v>
      </c>
      <c r="D28" s="9">
        <v>49</v>
      </c>
      <c r="E28" s="9">
        <v>17</v>
      </c>
      <c r="F28" s="9">
        <v>3</v>
      </c>
      <c r="G28" s="9">
        <v>29</v>
      </c>
      <c r="H28" s="9">
        <v>29</v>
      </c>
      <c r="I28" s="9">
        <v>86</v>
      </c>
    </row>
    <row r="29" spans="1:9" ht="15">
      <c r="A29" s="8">
        <v>10</v>
      </c>
      <c r="B29" s="9" t="s">
        <v>1150</v>
      </c>
      <c r="C29" s="79" t="s">
        <v>1151</v>
      </c>
      <c r="D29" s="9">
        <v>49</v>
      </c>
      <c r="E29" s="9">
        <v>13</v>
      </c>
      <c r="F29" s="9">
        <v>2</v>
      </c>
      <c r="G29" s="9">
        <v>34</v>
      </c>
      <c r="H29" s="9">
        <v>31</v>
      </c>
      <c r="I29" s="9">
        <v>74</v>
      </c>
    </row>
    <row r="30" spans="1:9" ht="15">
      <c r="A30" s="22"/>
      <c r="B30" s="9"/>
      <c r="C30" s="79"/>
      <c r="D30" s="9"/>
      <c r="E30" s="9"/>
      <c r="F30" s="9"/>
      <c r="G30" s="9"/>
      <c r="H30" s="9"/>
      <c r="I30" s="9"/>
    </row>
    <row r="31" spans="1:2" ht="17.25">
      <c r="A31" s="21"/>
      <c r="B31" s="16" t="s">
        <v>276</v>
      </c>
    </row>
    <row r="32" spans="1:9" ht="15">
      <c r="A32" s="6"/>
      <c r="B32" s="6"/>
      <c r="C32" s="7"/>
      <c r="D32" s="7" t="s">
        <v>2</v>
      </c>
      <c r="E32" s="7" t="s">
        <v>3</v>
      </c>
      <c r="F32" s="7" t="s">
        <v>4</v>
      </c>
      <c r="G32" s="7" t="s">
        <v>5</v>
      </c>
      <c r="H32" s="7" t="s">
        <v>6</v>
      </c>
      <c r="I32" s="7" t="s">
        <v>7</v>
      </c>
    </row>
    <row r="33" spans="1:9" ht="15">
      <c r="A33" s="22">
        <v>1</v>
      </c>
      <c r="B33" s="9" t="s">
        <v>1152</v>
      </c>
      <c r="C33" s="79" t="s">
        <v>1153</v>
      </c>
      <c r="D33" s="9">
        <v>49</v>
      </c>
      <c r="E33" s="9">
        <v>31</v>
      </c>
      <c r="F33" s="9">
        <v>3</v>
      </c>
      <c r="G33" s="9">
        <v>15</v>
      </c>
      <c r="H33" s="9">
        <v>15</v>
      </c>
      <c r="I33" s="9">
        <v>114</v>
      </c>
    </row>
    <row r="34" spans="1:9" ht="15">
      <c r="A34" s="22">
        <v>2</v>
      </c>
      <c r="B34" s="9" t="s">
        <v>1154</v>
      </c>
      <c r="C34" s="79" t="s">
        <v>1155</v>
      </c>
      <c r="D34" s="9">
        <v>49</v>
      </c>
      <c r="E34" s="9">
        <v>29</v>
      </c>
      <c r="F34" s="9">
        <v>4</v>
      </c>
      <c r="G34" s="9">
        <v>16</v>
      </c>
      <c r="H34" s="9">
        <v>14</v>
      </c>
      <c r="I34" s="9">
        <v>109</v>
      </c>
    </row>
    <row r="35" spans="1:9" ht="15">
      <c r="A35" s="22">
        <v>3</v>
      </c>
      <c r="B35" s="9" t="s">
        <v>1156</v>
      </c>
      <c r="C35" s="79" t="s">
        <v>1128</v>
      </c>
      <c r="D35" s="9">
        <v>49</v>
      </c>
      <c r="E35" s="9">
        <v>13</v>
      </c>
      <c r="F35" s="9">
        <v>3</v>
      </c>
      <c r="G35" s="9">
        <v>33</v>
      </c>
      <c r="H35" s="9">
        <v>60</v>
      </c>
      <c r="I35" s="9">
        <v>105</v>
      </c>
    </row>
    <row r="36" spans="1:9" ht="15">
      <c r="A36" s="22">
        <v>4</v>
      </c>
      <c r="B36" s="9" t="s">
        <v>1157</v>
      </c>
      <c r="C36" s="79" t="s">
        <v>1158</v>
      </c>
      <c r="D36" s="9">
        <v>49</v>
      </c>
      <c r="E36" s="9">
        <v>27</v>
      </c>
      <c r="F36" s="9">
        <v>0</v>
      </c>
      <c r="G36" s="9">
        <v>22</v>
      </c>
      <c r="H36" s="9">
        <v>22</v>
      </c>
      <c r="I36" s="9">
        <v>103</v>
      </c>
    </row>
    <row r="37" spans="1:9" ht="15">
      <c r="A37" s="22">
        <v>5</v>
      </c>
      <c r="B37" s="9" t="s">
        <v>1159</v>
      </c>
      <c r="C37" s="79" t="s">
        <v>1160</v>
      </c>
      <c r="D37" s="9">
        <v>26</v>
      </c>
      <c r="E37" s="9">
        <v>15</v>
      </c>
      <c r="F37" s="9">
        <v>3</v>
      </c>
      <c r="G37" s="9">
        <v>8</v>
      </c>
      <c r="H37" s="9">
        <v>48</v>
      </c>
      <c r="I37" s="9">
        <v>99</v>
      </c>
    </row>
    <row r="38" spans="1:9" ht="15">
      <c r="A38" s="22">
        <v>6</v>
      </c>
      <c r="B38" s="9" t="s">
        <v>1126</v>
      </c>
      <c r="C38" s="79" t="s">
        <v>551</v>
      </c>
      <c r="D38" s="9">
        <v>49</v>
      </c>
      <c r="E38" s="9">
        <v>24</v>
      </c>
      <c r="F38" s="9">
        <v>1</v>
      </c>
      <c r="G38" s="9">
        <v>24</v>
      </c>
      <c r="H38" s="9">
        <v>24</v>
      </c>
      <c r="I38" s="9">
        <v>98</v>
      </c>
    </row>
    <row r="39" spans="1:9" ht="15">
      <c r="A39" s="22">
        <v>7</v>
      </c>
      <c r="B39" s="9" t="s">
        <v>1161</v>
      </c>
      <c r="C39" s="79" t="s">
        <v>323</v>
      </c>
      <c r="D39" s="9">
        <v>49</v>
      </c>
      <c r="E39" s="9">
        <v>24</v>
      </c>
      <c r="F39" s="9">
        <v>2</v>
      </c>
      <c r="G39" s="9">
        <v>23</v>
      </c>
      <c r="H39" s="9">
        <v>20</v>
      </c>
      <c r="I39" s="9">
        <v>96</v>
      </c>
    </row>
    <row r="40" spans="1:9" ht="15">
      <c r="A40" s="22">
        <v>8</v>
      </c>
      <c r="B40" s="9" t="s">
        <v>1095</v>
      </c>
      <c r="C40" s="79" t="s">
        <v>190</v>
      </c>
      <c r="D40" s="9">
        <v>49</v>
      </c>
      <c r="E40" s="9">
        <v>8</v>
      </c>
      <c r="F40" s="9">
        <v>0</v>
      </c>
      <c r="G40" s="9">
        <v>41</v>
      </c>
      <c r="H40" s="9">
        <v>69</v>
      </c>
      <c r="I40" s="9">
        <v>93</v>
      </c>
    </row>
    <row r="41" spans="1:9" ht="15">
      <c r="A41" s="22">
        <v>9</v>
      </c>
      <c r="B41" s="9" t="s">
        <v>1162</v>
      </c>
      <c r="C41" s="79" t="s">
        <v>1163</v>
      </c>
      <c r="D41" s="9">
        <v>37</v>
      </c>
      <c r="E41" s="9">
        <v>8</v>
      </c>
      <c r="F41" s="9">
        <v>1</v>
      </c>
      <c r="G41" s="9">
        <v>28</v>
      </c>
      <c r="H41" s="9">
        <v>20</v>
      </c>
      <c r="I41" s="9">
        <v>46</v>
      </c>
    </row>
    <row r="42" spans="1:9" ht="15">
      <c r="A42" s="22">
        <v>10</v>
      </c>
      <c r="B42" s="9" t="s">
        <v>1164</v>
      </c>
      <c r="C42" s="79" t="s">
        <v>1165</v>
      </c>
      <c r="D42" s="9">
        <v>37</v>
      </c>
      <c r="E42" s="9">
        <v>6</v>
      </c>
      <c r="F42" s="9">
        <v>0</v>
      </c>
      <c r="G42" s="9">
        <v>31</v>
      </c>
      <c r="H42" s="9">
        <v>12</v>
      </c>
      <c r="I42" s="9">
        <v>30</v>
      </c>
    </row>
    <row r="43" spans="1:9" ht="15">
      <c r="A43" s="22">
        <v>11</v>
      </c>
      <c r="B43" s="9" t="s">
        <v>1166</v>
      </c>
      <c r="C43" s="79" t="s">
        <v>1167</v>
      </c>
      <c r="D43" s="9">
        <v>20</v>
      </c>
      <c r="E43" s="9">
        <v>2</v>
      </c>
      <c r="F43" s="9">
        <v>0</v>
      </c>
      <c r="G43" s="9">
        <v>18</v>
      </c>
      <c r="H43" s="9">
        <v>9</v>
      </c>
      <c r="I43" s="9">
        <v>15</v>
      </c>
    </row>
    <row r="45" spans="1:8" ht="18.75" customHeight="1">
      <c r="A45" s="84"/>
      <c r="B45" s="96" t="s">
        <v>60</v>
      </c>
      <c r="C45" s="95"/>
      <c r="D45" s="85"/>
      <c r="E45" s="85"/>
      <c r="F45" s="85"/>
      <c r="G45" s="85"/>
      <c r="H45" s="85"/>
    </row>
    <row r="46" spans="1:10" ht="15.75">
      <c r="A46" s="86"/>
      <c r="B46" s="87"/>
      <c r="C46" s="87"/>
      <c r="D46" s="94" t="s">
        <v>2</v>
      </c>
      <c r="E46" s="94" t="s">
        <v>3</v>
      </c>
      <c r="F46" s="94" t="s">
        <v>4</v>
      </c>
      <c r="G46" s="94" t="s">
        <v>5</v>
      </c>
      <c r="H46" s="94" t="s">
        <v>7</v>
      </c>
      <c r="J46" s="93"/>
    </row>
    <row r="47" spans="1:10" ht="15.75">
      <c r="A47" s="88">
        <v>1</v>
      </c>
      <c r="B47" s="90" t="s">
        <v>1059</v>
      </c>
      <c r="C47" s="91" t="s">
        <v>44</v>
      </c>
      <c r="D47" s="89">
        <v>7</v>
      </c>
      <c r="E47" s="89">
        <v>7</v>
      </c>
      <c r="F47" s="89">
        <v>0</v>
      </c>
      <c r="G47" s="89">
        <v>0</v>
      </c>
      <c r="H47" s="89">
        <v>20</v>
      </c>
      <c r="J47" s="93"/>
    </row>
    <row r="48" spans="1:10" ht="15.75">
      <c r="A48" s="88">
        <v>2</v>
      </c>
      <c r="B48" s="90" t="s">
        <v>1064</v>
      </c>
      <c r="C48" s="91" t="s">
        <v>1065</v>
      </c>
      <c r="D48" s="89">
        <v>7</v>
      </c>
      <c r="E48" s="89">
        <v>4</v>
      </c>
      <c r="F48" s="89">
        <v>0</v>
      </c>
      <c r="G48" s="89">
        <v>3</v>
      </c>
      <c r="H48" s="89">
        <v>13</v>
      </c>
      <c r="J48" s="93"/>
    </row>
    <row r="49" spans="1:10" ht="15.75">
      <c r="A49" s="88">
        <v>3</v>
      </c>
      <c r="B49" s="90" t="s">
        <v>1171</v>
      </c>
      <c r="C49" s="91" t="s">
        <v>99</v>
      </c>
      <c r="D49" s="89">
        <v>7</v>
      </c>
      <c r="E49" s="89">
        <v>5</v>
      </c>
      <c r="F49" s="89">
        <v>0</v>
      </c>
      <c r="G49" s="89">
        <v>2</v>
      </c>
      <c r="H49" s="89">
        <v>13</v>
      </c>
      <c r="J49" s="93"/>
    </row>
    <row r="50" spans="1:10" ht="15.75">
      <c r="A50" s="88">
        <v>4</v>
      </c>
      <c r="B50" s="90" t="s">
        <v>556</v>
      </c>
      <c r="C50" s="91" t="s">
        <v>57</v>
      </c>
      <c r="D50" s="89">
        <v>7</v>
      </c>
      <c r="E50" s="89">
        <v>4</v>
      </c>
      <c r="F50" s="89">
        <v>0</v>
      </c>
      <c r="G50" s="89">
        <v>3</v>
      </c>
      <c r="H50" s="89">
        <v>12</v>
      </c>
      <c r="J50" s="93"/>
    </row>
    <row r="51" spans="1:10" ht="15.75">
      <c r="A51" s="88">
        <v>5</v>
      </c>
      <c r="B51" s="90" t="s">
        <v>1172</v>
      </c>
      <c r="C51" s="91" t="s">
        <v>38</v>
      </c>
      <c r="D51" s="89">
        <v>7</v>
      </c>
      <c r="E51" s="89">
        <v>4</v>
      </c>
      <c r="F51" s="89">
        <v>0</v>
      </c>
      <c r="G51" s="89">
        <v>3</v>
      </c>
      <c r="H51" s="89">
        <v>11</v>
      </c>
      <c r="J51" s="93"/>
    </row>
    <row r="52" spans="1:10" ht="15.75">
      <c r="A52" s="88">
        <v>6</v>
      </c>
      <c r="B52" s="90" t="s">
        <v>1173</v>
      </c>
      <c r="C52" s="91" t="s">
        <v>1063</v>
      </c>
      <c r="D52" s="89">
        <v>7</v>
      </c>
      <c r="E52" s="89">
        <v>2</v>
      </c>
      <c r="F52" s="89">
        <v>0</v>
      </c>
      <c r="G52" s="89">
        <v>5</v>
      </c>
      <c r="H52" s="89">
        <v>7</v>
      </c>
      <c r="J52" s="93"/>
    </row>
    <row r="53" spans="1:10" ht="15.75">
      <c r="A53" s="88">
        <v>7</v>
      </c>
      <c r="B53" s="90" t="s">
        <v>1170</v>
      </c>
      <c r="C53" s="91" t="s">
        <v>1107</v>
      </c>
      <c r="D53" s="89">
        <v>7</v>
      </c>
      <c r="E53" s="89">
        <v>2</v>
      </c>
      <c r="F53" s="89">
        <v>0</v>
      </c>
      <c r="G53" s="89">
        <v>5</v>
      </c>
      <c r="H53" s="89">
        <v>6</v>
      </c>
      <c r="J53" s="93"/>
    </row>
    <row r="54" spans="1:10" ht="15.75">
      <c r="A54" s="88">
        <v>8</v>
      </c>
      <c r="B54" s="90" t="s">
        <v>1174</v>
      </c>
      <c r="C54" s="91" t="s">
        <v>1175</v>
      </c>
      <c r="D54" s="89">
        <v>7</v>
      </c>
      <c r="E54" s="89">
        <v>0</v>
      </c>
      <c r="F54" s="89">
        <v>0</v>
      </c>
      <c r="G54" s="89">
        <v>7</v>
      </c>
      <c r="H54" s="89">
        <v>2</v>
      </c>
      <c r="J54" s="93"/>
    </row>
    <row r="55" spans="1:10" ht="15.75">
      <c r="A55" s="88"/>
      <c r="B55" s="91"/>
      <c r="C55" s="91"/>
      <c r="D55" s="89"/>
      <c r="E55" s="89"/>
      <c r="F55" s="89"/>
      <c r="G55" s="89"/>
      <c r="H55" s="89"/>
      <c r="J55" s="93"/>
    </row>
    <row r="56" spans="1:10" ht="18" customHeight="1">
      <c r="A56" s="84"/>
      <c r="B56" s="98" t="s">
        <v>50</v>
      </c>
      <c r="C56" s="97"/>
      <c r="D56" s="88"/>
      <c r="E56" s="88"/>
      <c r="F56" s="88"/>
      <c r="G56" s="88"/>
      <c r="H56" s="88"/>
      <c r="J56" s="93"/>
    </row>
    <row r="57" spans="1:10" ht="15.75">
      <c r="A57" s="86"/>
      <c r="B57" s="92"/>
      <c r="C57" s="92"/>
      <c r="D57" s="94" t="s">
        <v>2</v>
      </c>
      <c r="E57" s="94" t="s">
        <v>3</v>
      </c>
      <c r="F57" s="94" t="s">
        <v>4</v>
      </c>
      <c r="G57" s="94" t="s">
        <v>5</v>
      </c>
      <c r="H57" s="94" t="s">
        <v>7</v>
      </c>
      <c r="J57" s="93"/>
    </row>
    <row r="58" spans="1:10" ht="15.75">
      <c r="A58" s="88">
        <v>1</v>
      </c>
      <c r="B58" s="90" t="s">
        <v>1067</v>
      </c>
      <c r="C58" s="91" t="s">
        <v>44</v>
      </c>
      <c r="D58" s="89">
        <v>4</v>
      </c>
      <c r="E58" s="89">
        <v>4</v>
      </c>
      <c r="F58" s="89">
        <v>0</v>
      </c>
      <c r="G58" s="89">
        <v>0</v>
      </c>
      <c r="H58" s="89">
        <v>12</v>
      </c>
      <c r="J58" s="93"/>
    </row>
    <row r="59" spans="1:10" ht="15.75">
      <c r="A59" s="88">
        <v>2</v>
      </c>
      <c r="B59" s="90" t="s">
        <v>1103</v>
      </c>
      <c r="C59" s="91" t="s">
        <v>1063</v>
      </c>
      <c r="D59" s="89">
        <v>4</v>
      </c>
      <c r="E59" s="89">
        <v>2</v>
      </c>
      <c r="F59" s="89">
        <v>0</v>
      </c>
      <c r="G59" s="89">
        <v>2</v>
      </c>
      <c r="H59" s="89">
        <v>5</v>
      </c>
      <c r="J59" s="93"/>
    </row>
    <row r="60" spans="1:10" ht="15.75">
      <c r="A60" s="88">
        <v>3</v>
      </c>
      <c r="B60" s="90" t="s">
        <v>1170</v>
      </c>
      <c r="C60" s="91" t="s">
        <v>1107</v>
      </c>
      <c r="D60" s="89">
        <v>4</v>
      </c>
      <c r="E60" s="89">
        <v>1</v>
      </c>
      <c r="F60" s="89">
        <v>0</v>
      </c>
      <c r="G60" s="89">
        <v>3</v>
      </c>
      <c r="H60" s="89">
        <v>5</v>
      </c>
      <c r="J60" s="93"/>
    </row>
    <row r="61" spans="1:10" ht="15.75">
      <c r="A61" s="88">
        <v>4</v>
      </c>
      <c r="B61" s="90" t="s">
        <v>314</v>
      </c>
      <c r="C61" s="91" t="s">
        <v>38</v>
      </c>
      <c r="D61" s="89">
        <v>4</v>
      </c>
      <c r="E61" s="89">
        <v>1</v>
      </c>
      <c r="F61" s="89">
        <v>0</v>
      </c>
      <c r="G61" s="89">
        <v>3</v>
      </c>
      <c r="H61" s="89">
        <v>4</v>
      </c>
      <c r="J61" s="93"/>
    </row>
    <row r="62" spans="1:10" ht="15.75">
      <c r="A62" s="88">
        <v>5</v>
      </c>
      <c r="B62" s="90" t="s">
        <v>1064</v>
      </c>
      <c r="C62" s="91" t="s">
        <v>1065</v>
      </c>
      <c r="D62" s="89">
        <v>4</v>
      </c>
      <c r="E62" s="89">
        <v>2</v>
      </c>
      <c r="F62" s="89">
        <v>0</v>
      </c>
      <c r="G62" s="89">
        <v>2</v>
      </c>
      <c r="H62" s="89">
        <v>4</v>
      </c>
      <c r="J62" s="93"/>
    </row>
    <row r="63" ht="15.75">
      <c r="J63" s="93"/>
    </row>
    <row r="64" spans="1:10" ht="18">
      <c r="A64" s="41"/>
      <c r="B64" s="73" t="s">
        <v>259</v>
      </c>
      <c r="C64" s="41"/>
      <c r="D64" s="41"/>
      <c r="E64" s="41"/>
      <c r="F64" s="41"/>
      <c r="G64" s="41"/>
      <c r="H64" s="41"/>
      <c r="J64" s="93"/>
    </row>
    <row r="65" spans="2:10" ht="15.75">
      <c r="B65" s="21" t="s">
        <v>1214</v>
      </c>
      <c r="J65" s="93"/>
    </row>
    <row r="66" ht="15.75">
      <c r="J66" s="93"/>
    </row>
  </sheetData>
  <sheetProtection/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30" sqref="B30"/>
    </sheetView>
  </sheetViews>
  <sheetFormatPr defaultColWidth="9.00390625" defaultRowHeight="15.75"/>
  <cols>
    <col min="1" max="1" width="4.875" style="0" customWidth="1"/>
    <col min="2" max="2" width="22.375" style="0" customWidth="1"/>
    <col min="3" max="3" width="15.125" style="0" customWidth="1"/>
    <col min="4" max="4" width="6.25390625" style="0" customWidth="1"/>
    <col min="5" max="9" width="6.625" style="0" customWidth="1"/>
  </cols>
  <sheetData>
    <row r="1" spans="1:9" ht="17.25">
      <c r="A1" s="83"/>
      <c r="B1" s="83" t="s">
        <v>371</v>
      </c>
      <c r="D1" s="83"/>
      <c r="E1" s="83"/>
      <c r="F1" s="83"/>
      <c r="G1" s="83"/>
      <c r="H1" s="83"/>
      <c r="I1" s="83"/>
    </row>
    <row r="2" spans="2:9" ht="17.25">
      <c r="B2" s="4" t="s">
        <v>1109</v>
      </c>
      <c r="C2" s="83"/>
      <c r="D2" s="83"/>
      <c r="E2" s="83"/>
      <c r="F2" s="83"/>
      <c r="G2" s="83"/>
      <c r="H2" s="83"/>
      <c r="I2" s="83"/>
    </row>
    <row r="3" spans="2:9" ht="17.25">
      <c r="B3" s="4" t="s">
        <v>746</v>
      </c>
      <c r="C3" s="83"/>
      <c r="D3" s="83"/>
      <c r="E3" s="83"/>
      <c r="F3" s="83"/>
      <c r="G3" s="83"/>
      <c r="H3" s="83"/>
      <c r="I3" s="83"/>
    </row>
    <row r="4" spans="1:9" ht="18">
      <c r="A4" s="4"/>
      <c r="B4" s="5"/>
      <c r="C4" s="5"/>
      <c r="D4" s="5"/>
      <c r="E4" s="5"/>
      <c r="F4" s="5"/>
      <c r="G4" s="5"/>
      <c r="H4" s="15"/>
      <c r="I4" s="15"/>
    </row>
    <row r="5" spans="2:8" ht="17.25">
      <c r="B5" s="16" t="s">
        <v>212</v>
      </c>
      <c r="C5" s="8"/>
      <c r="D5" s="9"/>
      <c r="E5" s="9"/>
      <c r="F5" s="9"/>
      <c r="G5" s="9"/>
      <c r="H5" s="9"/>
    </row>
    <row r="6" spans="1:9" ht="1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s="8">
        <v>1</v>
      </c>
      <c r="B7" s="9" t="s">
        <v>1079</v>
      </c>
      <c r="C7" s="78" t="s">
        <v>11</v>
      </c>
      <c r="D7" s="9">
        <v>41</v>
      </c>
      <c r="E7" s="9">
        <v>35</v>
      </c>
      <c r="F7" s="9">
        <v>2</v>
      </c>
      <c r="G7" s="9">
        <v>4</v>
      </c>
      <c r="H7" s="9">
        <v>4</v>
      </c>
      <c r="I7" s="9">
        <v>113</v>
      </c>
    </row>
    <row r="8" spans="1:9" ht="15">
      <c r="A8" s="8">
        <v>2</v>
      </c>
      <c r="B8" s="9" t="s">
        <v>1082</v>
      </c>
      <c r="C8" s="79" t="s">
        <v>597</v>
      </c>
      <c r="D8" s="9">
        <v>41</v>
      </c>
      <c r="E8" s="9">
        <v>33</v>
      </c>
      <c r="F8" s="9">
        <v>1</v>
      </c>
      <c r="G8" s="9">
        <v>7</v>
      </c>
      <c r="H8" s="9">
        <v>7</v>
      </c>
      <c r="I8" s="80">
        <v>108</v>
      </c>
    </row>
    <row r="9" spans="1:9" ht="15">
      <c r="A9" s="8">
        <v>3</v>
      </c>
      <c r="B9" s="9" t="s">
        <v>1110</v>
      </c>
      <c r="C9" s="79" t="s">
        <v>1111</v>
      </c>
      <c r="D9" s="9">
        <v>40</v>
      </c>
      <c r="E9" s="9">
        <v>28</v>
      </c>
      <c r="F9" s="9">
        <v>2</v>
      </c>
      <c r="G9" s="9">
        <v>10</v>
      </c>
      <c r="H9" s="9">
        <v>10</v>
      </c>
      <c r="I9" s="9">
        <v>98</v>
      </c>
    </row>
    <row r="10" spans="1:9" ht="15">
      <c r="A10" s="8">
        <v>4</v>
      </c>
      <c r="B10" s="9" t="s">
        <v>1080</v>
      </c>
      <c r="C10" s="76" t="s">
        <v>996</v>
      </c>
      <c r="D10" s="9">
        <v>41</v>
      </c>
      <c r="E10" s="9">
        <v>24</v>
      </c>
      <c r="F10" s="9">
        <v>0</v>
      </c>
      <c r="G10" s="9">
        <v>17</v>
      </c>
      <c r="H10" s="9">
        <v>17</v>
      </c>
      <c r="I10" s="9">
        <v>89</v>
      </c>
    </row>
    <row r="11" spans="1:9" ht="15">
      <c r="A11" s="8">
        <v>5</v>
      </c>
      <c r="B11" s="9" t="s">
        <v>466</v>
      </c>
      <c r="C11" s="79" t="s">
        <v>442</v>
      </c>
      <c r="D11" s="9">
        <v>39</v>
      </c>
      <c r="E11" s="9">
        <v>24</v>
      </c>
      <c r="F11" s="9">
        <v>1</v>
      </c>
      <c r="G11" s="9">
        <v>14</v>
      </c>
      <c r="H11" s="9">
        <v>12</v>
      </c>
      <c r="I11" s="9">
        <v>86</v>
      </c>
    </row>
    <row r="12" spans="1:9" ht="15">
      <c r="A12" s="8">
        <v>6</v>
      </c>
      <c r="B12" s="9" t="s">
        <v>1081</v>
      </c>
      <c r="C12" s="79" t="s">
        <v>23</v>
      </c>
      <c r="D12" s="9">
        <v>41</v>
      </c>
      <c r="E12" s="9">
        <v>21</v>
      </c>
      <c r="F12" s="9">
        <v>1</v>
      </c>
      <c r="G12" s="9">
        <v>19</v>
      </c>
      <c r="H12" s="9">
        <v>17</v>
      </c>
      <c r="I12" s="9">
        <v>82</v>
      </c>
    </row>
    <row r="13" spans="1:9" ht="15">
      <c r="A13" s="8">
        <v>7</v>
      </c>
      <c r="B13" s="9" t="s">
        <v>1112</v>
      </c>
      <c r="C13" s="76" t="s">
        <v>623</v>
      </c>
      <c r="D13" s="9">
        <v>38</v>
      </c>
      <c r="E13" s="9">
        <v>26</v>
      </c>
      <c r="F13" s="9">
        <v>0</v>
      </c>
      <c r="G13" s="9">
        <v>12</v>
      </c>
      <c r="H13" s="9">
        <v>0</v>
      </c>
      <c r="I13" s="9">
        <v>78</v>
      </c>
    </row>
    <row r="14" spans="1:9" ht="15">
      <c r="A14" s="8">
        <v>8</v>
      </c>
      <c r="B14" s="9" t="s">
        <v>1113</v>
      </c>
      <c r="C14" s="76" t="s">
        <v>1072</v>
      </c>
      <c r="D14" s="9">
        <v>40</v>
      </c>
      <c r="E14" s="9">
        <v>24</v>
      </c>
      <c r="F14" s="9">
        <v>1</v>
      </c>
      <c r="G14" s="9">
        <v>15</v>
      </c>
      <c r="H14" s="9">
        <v>-1</v>
      </c>
      <c r="I14" s="9">
        <v>73</v>
      </c>
    </row>
    <row r="15" spans="1:9" ht="15">
      <c r="A15" s="8">
        <v>9</v>
      </c>
      <c r="B15" s="9" t="s">
        <v>1114</v>
      </c>
      <c r="C15" s="79" t="s">
        <v>753</v>
      </c>
      <c r="D15" s="9">
        <v>41</v>
      </c>
      <c r="E15" s="9">
        <v>23</v>
      </c>
      <c r="F15" s="9">
        <v>0</v>
      </c>
      <c r="G15" s="9">
        <v>18</v>
      </c>
      <c r="H15" s="9">
        <v>2</v>
      </c>
      <c r="I15" s="9">
        <v>71</v>
      </c>
    </row>
    <row r="16" spans="1:9" ht="15">
      <c r="A16" s="8">
        <v>10</v>
      </c>
      <c r="B16" s="9" t="s">
        <v>1115</v>
      </c>
      <c r="C16" s="79" t="s">
        <v>1116</v>
      </c>
      <c r="D16" s="9">
        <v>40</v>
      </c>
      <c r="E16" s="9">
        <v>17</v>
      </c>
      <c r="F16" s="9">
        <v>2</v>
      </c>
      <c r="G16" s="9">
        <v>21</v>
      </c>
      <c r="H16" s="9">
        <v>15</v>
      </c>
      <c r="I16" s="9">
        <v>70</v>
      </c>
    </row>
    <row r="17" spans="1:9" ht="15">
      <c r="A17" s="8">
        <v>11</v>
      </c>
      <c r="B17" s="9" t="s">
        <v>589</v>
      </c>
      <c r="C17" s="76" t="s">
        <v>1071</v>
      </c>
      <c r="D17" s="9">
        <v>40</v>
      </c>
      <c r="E17" s="9">
        <v>17</v>
      </c>
      <c r="F17" s="9">
        <v>0</v>
      </c>
      <c r="G17" s="9">
        <v>23</v>
      </c>
      <c r="H17" s="9">
        <v>14</v>
      </c>
      <c r="I17" s="9">
        <v>65</v>
      </c>
    </row>
    <row r="18" spans="1:9" ht="15">
      <c r="A18" s="8">
        <v>12</v>
      </c>
      <c r="B18" s="9" t="s">
        <v>1006</v>
      </c>
      <c r="C18" s="79" t="s">
        <v>444</v>
      </c>
      <c r="D18" s="9">
        <v>41</v>
      </c>
      <c r="E18" s="9">
        <v>12</v>
      </c>
      <c r="F18" s="9">
        <v>1</v>
      </c>
      <c r="G18" s="9">
        <v>28</v>
      </c>
      <c r="H18" s="9">
        <v>22</v>
      </c>
      <c r="I18" s="9">
        <v>60</v>
      </c>
    </row>
    <row r="19" ht="15">
      <c r="A19" s="9"/>
    </row>
    <row r="20" spans="1:2" ht="17.25">
      <c r="A20" s="21"/>
      <c r="B20" s="16" t="s">
        <v>221</v>
      </c>
    </row>
    <row r="21" spans="1:9" ht="15">
      <c r="A21" s="6"/>
      <c r="B21" s="6"/>
      <c r="C21" s="7"/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</row>
    <row r="22" spans="1:9" ht="15">
      <c r="A22" s="8">
        <v>1</v>
      </c>
      <c r="B22" s="9" t="s">
        <v>1042</v>
      </c>
      <c r="C22" s="79" t="s">
        <v>1035</v>
      </c>
      <c r="D22" s="9">
        <v>41</v>
      </c>
      <c r="E22" s="9">
        <v>25</v>
      </c>
      <c r="F22" s="9">
        <v>1</v>
      </c>
      <c r="G22" s="9">
        <v>15</v>
      </c>
      <c r="H22" s="9">
        <v>15</v>
      </c>
      <c r="I22" s="9">
        <v>92</v>
      </c>
    </row>
    <row r="23" spans="1:9" ht="15">
      <c r="A23" s="8">
        <v>2</v>
      </c>
      <c r="B23" s="9" t="s">
        <v>1089</v>
      </c>
      <c r="C23" s="79" t="s">
        <v>1117</v>
      </c>
      <c r="D23" s="9">
        <v>41</v>
      </c>
      <c r="E23" s="9">
        <v>20</v>
      </c>
      <c r="F23" s="9">
        <v>1</v>
      </c>
      <c r="G23" s="9">
        <v>20</v>
      </c>
      <c r="H23" s="9">
        <v>20</v>
      </c>
      <c r="I23" s="9">
        <v>82</v>
      </c>
    </row>
    <row r="24" spans="1:9" ht="15">
      <c r="A24" s="8">
        <v>3</v>
      </c>
      <c r="B24" s="9" t="s">
        <v>476</v>
      </c>
      <c r="C24" s="79" t="s">
        <v>38</v>
      </c>
      <c r="D24" s="9">
        <v>41</v>
      </c>
      <c r="E24" s="9">
        <v>19</v>
      </c>
      <c r="F24" s="9">
        <v>1</v>
      </c>
      <c r="G24" s="9">
        <v>21</v>
      </c>
      <c r="H24" s="9">
        <v>21</v>
      </c>
      <c r="I24" s="9">
        <v>80</v>
      </c>
    </row>
    <row r="25" spans="1:9" ht="15">
      <c r="A25" s="8">
        <v>4</v>
      </c>
      <c r="B25" s="9" t="s">
        <v>16</v>
      </c>
      <c r="C25" s="79" t="s">
        <v>1073</v>
      </c>
      <c r="D25" s="9">
        <v>38</v>
      </c>
      <c r="E25" s="9">
        <v>7</v>
      </c>
      <c r="F25" s="9">
        <v>0</v>
      </c>
      <c r="G25" s="9">
        <v>31</v>
      </c>
      <c r="H25" s="9">
        <v>55</v>
      </c>
      <c r="I25" s="9">
        <v>76</v>
      </c>
    </row>
    <row r="26" spans="1:9" ht="15">
      <c r="A26" s="8">
        <v>5</v>
      </c>
      <c r="B26" s="9" t="s">
        <v>1118</v>
      </c>
      <c r="C26" s="79" t="s">
        <v>520</v>
      </c>
      <c r="D26" s="9">
        <v>40</v>
      </c>
      <c r="E26" s="9">
        <v>11</v>
      </c>
      <c r="F26" s="9">
        <v>0</v>
      </c>
      <c r="G26" s="9">
        <v>29</v>
      </c>
      <c r="H26" s="9">
        <v>43</v>
      </c>
      <c r="I26" s="9">
        <v>76</v>
      </c>
    </row>
    <row r="27" spans="1:9" ht="15">
      <c r="A27" s="8">
        <v>6</v>
      </c>
      <c r="B27" s="9" t="s">
        <v>1119</v>
      </c>
      <c r="C27" s="79" t="s">
        <v>1120</v>
      </c>
      <c r="D27" s="9">
        <v>41</v>
      </c>
      <c r="E27" s="9">
        <v>20</v>
      </c>
      <c r="F27" s="9">
        <v>1</v>
      </c>
      <c r="G27" s="9">
        <v>20</v>
      </c>
      <c r="H27" s="9">
        <v>13</v>
      </c>
      <c r="I27" s="9">
        <v>75</v>
      </c>
    </row>
    <row r="28" spans="1:9" ht="15">
      <c r="A28" s="8">
        <v>7</v>
      </c>
      <c r="B28" s="9" t="s">
        <v>1121</v>
      </c>
      <c r="C28" s="76" t="s">
        <v>1122</v>
      </c>
      <c r="D28" s="9">
        <v>41</v>
      </c>
      <c r="E28" s="9">
        <v>19</v>
      </c>
      <c r="F28" s="9">
        <v>1</v>
      </c>
      <c r="G28" s="9">
        <v>21</v>
      </c>
      <c r="H28" s="9">
        <v>13</v>
      </c>
      <c r="I28" s="9">
        <v>72</v>
      </c>
    </row>
    <row r="29" spans="1:9" ht="15">
      <c r="A29" s="8">
        <v>8</v>
      </c>
      <c r="B29" s="9" t="s">
        <v>1123</v>
      </c>
      <c r="C29" s="79" t="s">
        <v>1124</v>
      </c>
      <c r="D29" s="9">
        <v>41</v>
      </c>
      <c r="E29" s="9">
        <v>17</v>
      </c>
      <c r="F29" s="9">
        <v>0</v>
      </c>
      <c r="G29" s="9">
        <v>24</v>
      </c>
      <c r="H29" s="9">
        <v>12</v>
      </c>
      <c r="I29" s="9">
        <v>63</v>
      </c>
    </row>
    <row r="30" spans="1:9" ht="15">
      <c r="A30" s="22"/>
      <c r="B30" s="9"/>
      <c r="C30" s="79"/>
      <c r="D30" s="9"/>
      <c r="E30" s="9"/>
      <c r="F30" s="9"/>
      <c r="G30" s="9"/>
      <c r="H30" s="9"/>
      <c r="I30" s="9"/>
    </row>
    <row r="31" spans="1:2" ht="17.25">
      <c r="A31" s="21"/>
      <c r="B31" s="16" t="s">
        <v>276</v>
      </c>
    </row>
    <row r="32" spans="1:9" ht="15">
      <c r="A32" s="6"/>
      <c r="B32" s="6"/>
      <c r="C32" s="7"/>
      <c r="D32" s="7" t="s">
        <v>2</v>
      </c>
      <c r="E32" s="7" t="s">
        <v>3</v>
      </c>
      <c r="F32" s="7" t="s">
        <v>4</v>
      </c>
      <c r="G32" s="7" t="s">
        <v>5</v>
      </c>
      <c r="H32" s="7" t="s">
        <v>6</v>
      </c>
      <c r="I32" s="7" t="s">
        <v>7</v>
      </c>
    </row>
    <row r="33" spans="1:9" ht="15">
      <c r="A33" s="22">
        <v>1</v>
      </c>
      <c r="B33" s="9" t="s">
        <v>1038</v>
      </c>
      <c r="C33" s="79" t="s">
        <v>57</v>
      </c>
      <c r="D33" s="9">
        <v>40</v>
      </c>
      <c r="E33" s="9">
        <v>25</v>
      </c>
      <c r="F33" s="9">
        <v>0</v>
      </c>
      <c r="G33" s="9">
        <v>15</v>
      </c>
      <c r="H33" s="9">
        <v>14</v>
      </c>
      <c r="I33" s="9">
        <v>89</v>
      </c>
    </row>
    <row r="34" spans="1:9" ht="15">
      <c r="A34" s="22">
        <v>2</v>
      </c>
      <c r="B34" s="9" t="s">
        <v>1125</v>
      </c>
      <c r="C34" s="79" t="s">
        <v>521</v>
      </c>
      <c r="D34" s="9">
        <v>41</v>
      </c>
      <c r="E34" s="9">
        <v>19</v>
      </c>
      <c r="F34" s="9">
        <v>5</v>
      </c>
      <c r="G34" s="9">
        <v>17</v>
      </c>
      <c r="H34" s="9">
        <v>16</v>
      </c>
      <c r="I34" s="9">
        <v>83</v>
      </c>
    </row>
    <row r="35" spans="1:9" ht="15">
      <c r="A35" s="22">
        <v>3</v>
      </c>
      <c r="B35" s="9" t="s">
        <v>1126</v>
      </c>
      <c r="C35" s="79" t="s">
        <v>1065</v>
      </c>
      <c r="D35" s="9">
        <v>39</v>
      </c>
      <c r="E35" s="9">
        <v>20</v>
      </c>
      <c r="F35" s="9">
        <v>0</v>
      </c>
      <c r="G35" s="9">
        <v>19</v>
      </c>
      <c r="H35" s="9">
        <v>19</v>
      </c>
      <c r="I35" s="9">
        <v>79</v>
      </c>
    </row>
    <row r="36" spans="1:9" ht="15">
      <c r="A36" s="22">
        <v>4</v>
      </c>
      <c r="B36" s="9" t="s">
        <v>1097</v>
      </c>
      <c r="C36" s="79" t="s">
        <v>1077</v>
      </c>
      <c r="D36" s="9">
        <v>39</v>
      </c>
      <c r="E36" s="9">
        <v>20</v>
      </c>
      <c r="F36" s="9">
        <v>1</v>
      </c>
      <c r="G36" s="9">
        <v>18</v>
      </c>
      <c r="H36" s="9">
        <v>17</v>
      </c>
      <c r="I36" s="9">
        <v>79</v>
      </c>
    </row>
    <row r="37" spans="1:9" ht="15">
      <c r="A37" s="22">
        <v>5</v>
      </c>
      <c r="B37" s="9" t="s">
        <v>1127</v>
      </c>
      <c r="C37" s="79" t="s">
        <v>1128</v>
      </c>
      <c r="D37" s="9">
        <v>41</v>
      </c>
      <c r="E37" s="9">
        <v>14</v>
      </c>
      <c r="F37" s="9">
        <v>0</v>
      </c>
      <c r="G37" s="9">
        <v>27</v>
      </c>
      <c r="H37" s="9">
        <v>31</v>
      </c>
      <c r="I37" s="9">
        <v>73</v>
      </c>
    </row>
    <row r="38" spans="1:9" ht="15">
      <c r="A38" s="22">
        <v>6</v>
      </c>
      <c r="B38" s="9" t="s">
        <v>1095</v>
      </c>
      <c r="C38" s="79" t="s">
        <v>190</v>
      </c>
      <c r="D38" s="9">
        <v>40</v>
      </c>
      <c r="E38" s="9">
        <v>13</v>
      </c>
      <c r="F38" s="9">
        <v>4</v>
      </c>
      <c r="G38" s="9">
        <v>23</v>
      </c>
      <c r="H38" s="9">
        <v>24</v>
      </c>
      <c r="I38" s="9">
        <v>71</v>
      </c>
    </row>
    <row r="39" spans="1:9" ht="15">
      <c r="A39" s="22">
        <v>7</v>
      </c>
      <c r="B39" s="9" t="s">
        <v>1129</v>
      </c>
      <c r="C39" s="79" t="s">
        <v>57</v>
      </c>
      <c r="D39" s="9">
        <v>40</v>
      </c>
      <c r="E39" s="9">
        <v>16</v>
      </c>
      <c r="F39" s="9">
        <v>0</v>
      </c>
      <c r="G39" s="9">
        <v>24</v>
      </c>
      <c r="H39" s="9">
        <v>22</v>
      </c>
      <c r="I39" s="9">
        <v>70</v>
      </c>
    </row>
    <row r="40" spans="1:9" ht="15">
      <c r="A40" s="22">
        <v>8</v>
      </c>
      <c r="B40" s="9" t="s">
        <v>1130</v>
      </c>
      <c r="C40" s="79" t="s">
        <v>1131</v>
      </c>
      <c r="D40" s="9">
        <v>41</v>
      </c>
      <c r="E40" s="9">
        <v>2</v>
      </c>
      <c r="F40" s="9">
        <v>0</v>
      </c>
      <c r="G40" s="9">
        <v>39</v>
      </c>
      <c r="H40" s="9">
        <v>2</v>
      </c>
      <c r="I40" s="80">
        <v>8</v>
      </c>
    </row>
    <row r="42" spans="1:8" ht="27.75" customHeight="1">
      <c r="A42" s="84"/>
      <c r="B42" s="184" t="s">
        <v>60</v>
      </c>
      <c r="C42" s="184"/>
      <c r="D42" s="85"/>
      <c r="E42" s="85"/>
      <c r="F42" s="85"/>
      <c r="G42" s="85"/>
      <c r="H42" s="85"/>
    </row>
    <row r="43" spans="1:8" ht="15">
      <c r="A43" s="86"/>
      <c r="B43" s="87" t="s">
        <v>1132</v>
      </c>
      <c r="C43" s="87" t="s">
        <v>1133</v>
      </c>
      <c r="D43" s="87" t="s">
        <v>2</v>
      </c>
      <c r="E43" s="87" t="s">
        <v>3</v>
      </c>
      <c r="F43" s="87" t="s">
        <v>4</v>
      </c>
      <c r="G43" s="87" t="s">
        <v>5</v>
      </c>
      <c r="H43" s="87" t="s">
        <v>7</v>
      </c>
    </row>
    <row r="44" spans="1:8" ht="15">
      <c r="A44" s="88">
        <v>1</v>
      </c>
      <c r="B44" s="90" t="s">
        <v>1059</v>
      </c>
      <c r="C44" s="91" t="s">
        <v>44</v>
      </c>
      <c r="D44" s="89">
        <v>8</v>
      </c>
      <c r="E44" s="89">
        <v>8</v>
      </c>
      <c r="F44" s="89">
        <v>0</v>
      </c>
      <c r="G44" s="89">
        <v>0</v>
      </c>
      <c r="H44" s="89">
        <v>21</v>
      </c>
    </row>
    <row r="45" spans="1:8" ht="17.25" customHeight="1">
      <c r="A45" s="88">
        <v>2</v>
      </c>
      <c r="B45" s="90" t="s">
        <v>320</v>
      </c>
      <c r="C45" s="91" t="s">
        <v>38</v>
      </c>
      <c r="D45" s="89">
        <v>8</v>
      </c>
      <c r="E45" s="89">
        <v>4</v>
      </c>
      <c r="F45" s="89">
        <v>0</v>
      </c>
      <c r="G45" s="89">
        <v>4</v>
      </c>
      <c r="H45" s="89">
        <v>13</v>
      </c>
    </row>
    <row r="46" spans="1:8" ht="15">
      <c r="A46" s="88">
        <v>3</v>
      </c>
      <c r="B46" s="90" t="s">
        <v>1099</v>
      </c>
      <c r="C46" s="91" t="s">
        <v>1065</v>
      </c>
      <c r="D46" s="89">
        <v>8</v>
      </c>
      <c r="E46" s="89">
        <v>3</v>
      </c>
      <c r="F46" s="89">
        <v>0</v>
      </c>
      <c r="G46" s="89">
        <v>5</v>
      </c>
      <c r="H46" s="89">
        <v>11</v>
      </c>
    </row>
    <row r="47" spans="1:8" ht="15">
      <c r="A47" s="88">
        <v>4</v>
      </c>
      <c r="B47" s="90" t="s">
        <v>1100</v>
      </c>
      <c r="C47" s="91" t="s">
        <v>1063</v>
      </c>
      <c r="D47" s="89">
        <v>8</v>
      </c>
      <c r="E47" s="89">
        <v>3</v>
      </c>
      <c r="F47" s="89">
        <v>0</v>
      </c>
      <c r="G47" s="89">
        <v>5</v>
      </c>
      <c r="H47" s="89">
        <v>8</v>
      </c>
    </row>
    <row r="48" spans="1:8" ht="15">
      <c r="A48" s="88">
        <v>5</v>
      </c>
      <c r="B48" s="90" t="s">
        <v>1102</v>
      </c>
      <c r="C48" s="91" t="s">
        <v>57</v>
      </c>
      <c r="D48" s="89">
        <v>8</v>
      </c>
      <c r="E48" s="89">
        <v>2</v>
      </c>
      <c r="F48" s="89">
        <v>0</v>
      </c>
      <c r="G48" s="89">
        <v>6</v>
      </c>
      <c r="H48" s="89">
        <v>7</v>
      </c>
    </row>
    <row r="49" spans="1:8" ht="15">
      <c r="A49" s="88"/>
      <c r="B49" s="91"/>
      <c r="C49" s="91"/>
      <c r="D49" s="89"/>
      <c r="E49" s="89"/>
      <c r="F49" s="89"/>
      <c r="G49" s="89"/>
      <c r="H49" s="89"/>
    </row>
    <row r="50" spans="1:8" ht="24.75" customHeight="1">
      <c r="A50" s="84"/>
      <c r="B50" s="185" t="s">
        <v>50</v>
      </c>
      <c r="C50" s="185"/>
      <c r="D50" s="88"/>
      <c r="E50" s="88"/>
      <c r="F50" s="88"/>
      <c r="G50" s="88"/>
      <c r="H50" s="88"/>
    </row>
    <row r="51" spans="1:8" ht="15">
      <c r="A51" s="86"/>
      <c r="B51" s="92" t="s">
        <v>1132</v>
      </c>
      <c r="C51" s="92" t="s">
        <v>1133</v>
      </c>
      <c r="D51" s="87" t="s">
        <v>2</v>
      </c>
      <c r="E51" s="87" t="s">
        <v>3</v>
      </c>
      <c r="F51" s="87" t="s">
        <v>4</v>
      </c>
      <c r="G51" s="87" t="s">
        <v>5</v>
      </c>
      <c r="H51" s="87" t="s">
        <v>7</v>
      </c>
    </row>
    <row r="52" spans="1:8" ht="15">
      <c r="A52" s="88">
        <v>1</v>
      </c>
      <c r="B52" s="90" t="s">
        <v>314</v>
      </c>
      <c r="C52" s="91" t="s">
        <v>38</v>
      </c>
      <c r="D52" s="89">
        <v>8</v>
      </c>
      <c r="E52" s="89">
        <v>7</v>
      </c>
      <c r="F52" s="89">
        <v>0</v>
      </c>
      <c r="G52" s="89">
        <v>1</v>
      </c>
      <c r="H52" s="89">
        <v>19</v>
      </c>
    </row>
    <row r="53" spans="1:8" ht="15">
      <c r="A53" s="88">
        <v>2</v>
      </c>
      <c r="B53" s="90" t="s">
        <v>1067</v>
      </c>
      <c r="C53" s="91" t="s">
        <v>44</v>
      </c>
      <c r="D53" s="89">
        <v>8</v>
      </c>
      <c r="E53" s="89">
        <v>6</v>
      </c>
      <c r="F53" s="89">
        <v>0</v>
      </c>
      <c r="G53" s="89">
        <v>2</v>
      </c>
      <c r="H53" s="89">
        <v>17</v>
      </c>
    </row>
    <row r="54" spans="1:8" ht="15">
      <c r="A54" s="88">
        <v>3</v>
      </c>
      <c r="B54" s="90" t="s">
        <v>1103</v>
      </c>
      <c r="C54" s="91" t="s">
        <v>1063</v>
      </c>
      <c r="D54" s="89">
        <v>8</v>
      </c>
      <c r="E54" s="89">
        <v>3</v>
      </c>
      <c r="F54" s="89">
        <v>1</v>
      </c>
      <c r="G54" s="89">
        <v>4</v>
      </c>
      <c r="H54" s="89">
        <v>11</v>
      </c>
    </row>
    <row r="55" spans="1:8" ht="15">
      <c r="A55" s="88">
        <v>4</v>
      </c>
      <c r="B55" s="90" t="s">
        <v>1105</v>
      </c>
      <c r="C55" s="91" t="s">
        <v>1065</v>
      </c>
      <c r="D55" s="89">
        <v>8</v>
      </c>
      <c r="E55" s="89">
        <v>3</v>
      </c>
      <c r="F55" s="89">
        <v>0</v>
      </c>
      <c r="G55" s="89">
        <v>5</v>
      </c>
      <c r="H55" s="89">
        <v>9</v>
      </c>
    </row>
    <row r="56" spans="1:8" ht="15">
      <c r="A56" s="88">
        <v>5</v>
      </c>
      <c r="B56" s="90" t="s">
        <v>1106</v>
      </c>
      <c r="C56" s="91" t="s">
        <v>1107</v>
      </c>
      <c r="D56" s="89">
        <v>8</v>
      </c>
      <c r="E56" s="89">
        <v>0</v>
      </c>
      <c r="F56" s="89">
        <v>1</v>
      </c>
      <c r="G56" s="89">
        <v>7</v>
      </c>
      <c r="H56" s="89">
        <v>3</v>
      </c>
    </row>
    <row r="58" spans="1:8" ht="17.25">
      <c r="A58" s="41"/>
      <c r="B58" s="73" t="s">
        <v>259</v>
      </c>
      <c r="C58" s="41"/>
      <c r="D58" s="41"/>
      <c r="E58" s="41"/>
      <c r="F58" s="41"/>
      <c r="G58" s="41"/>
      <c r="H58" s="41"/>
    </row>
    <row r="59" ht="15">
      <c r="B59" s="21" t="s">
        <v>1225</v>
      </c>
    </row>
  </sheetData>
  <sheetProtection/>
  <mergeCells count="2">
    <mergeCell ref="B42:C42"/>
    <mergeCell ref="B50:C50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41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:I1"/>
    </sheetView>
  </sheetViews>
  <sheetFormatPr defaultColWidth="9.00390625" defaultRowHeight="15.75" outlineLevelRow="1"/>
  <cols>
    <col min="1" max="1" width="4.00390625" style="0" customWidth="1"/>
    <col min="2" max="2" width="20.375" style="0" customWidth="1"/>
    <col min="3" max="3" width="14.75390625" style="0" customWidth="1"/>
    <col min="4" max="9" width="5.75390625" style="0" customWidth="1"/>
  </cols>
  <sheetData>
    <row r="1" spans="1:9" ht="17.25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7.25">
      <c r="A2" s="186" t="s">
        <v>1070</v>
      </c>
      <c r="B2" s="186"/>
      <c r="C2" s="186"/>
      <c r="D2" s="186"/>
      <c r="E2" s="186"/>
      <c r="F2" s="186"/>
      <c r="G2" s="186"/>
      <c r="H2" s="186"/>
      <c r="I2" s="186"/>
    </row>
    <row r="3" spans="1:9" ht="17.25">
      <c r="A3" s="186"/>
      <c r="B3" s="186"/>
      <c r="C3" s="186"/>
      <c r="D3" s="186"/>
      <c r="E3" s="186"/>
      <c r="F3" s="186"/>
      <c r="G3" s="186"/>
      <c r="H3" s="186"/>
      <c r="I3" s="186"/>
    </row>
    <row r="4" spans="2:8" ht="17.25">
      <c r="B4" s="16" t="s">
        <v>212</v>
      </c>
      <c r="C4" s="8"/>
      <c r="D4" s="9"/>
      <c r="E4" s="9"/>
      <c r="F4" s="9"/>
      <c r="G4" s="9"/>
      <c r="H4" s="9"/>
    </row>
    <row r="5" spans="1:9" ht="15">
      <c r="A5" s="6"/>
      <c r="B5" s="6"/>
      <c r="C5" s="7"/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ht="15">
      <c r="A6" s="8">
        <v>1</v>
      </c>
      <c r="B6" s="9" t="s">
        <v>1079</v>
      </c>
      <c r="C6" s="78" t="s">
        <v>11</v>
      </c>
      <c r="D6" s="9">
        <v>35</v>
      </c>
      <c r="E6" s="9">
        <v>32</v>
      </c>
      <c r="F6" s="9">
        <v>0</v>
      </c>
      <c r="G6" s="9">
        <v>3</v>
      </c>
      <c r="H6" s="9">
        <v>3</v>
      </c>
      <c r="I6" s="9">
        <v>99</v>
      </c>
    </row>
    <row r="7" spans="1:9" ht="15">
      <c r="A7" s="8">
        <v>2</v>
      </c>
      <c r="B7" s="9" t="s">
        <v>1080</v>
      </c>
      <c r="C7" s="76" t="s">
        <v>996</v>
      </c>
      <c r="D7" s="9">
        <v>35</v>
      </c>
      <c r="E7" s="9">
        <v>23</v>
      </c>
      <c r="F7" s="9">
        <v>2</v>
      </c>
      <c r="G7" s="9">
        <v>10</v>
      </c>
      <c r="H7" s="9">
        <v>10</v>
      </c>
      <c r="I7" s="9">
        <v>83</v>
      </c>
    </row>
    <row r="8" spans="1:9" ht="15">
      <c r="A8" s="8">
        <v>3</v>
      </c>
      <c r="B8" s="9" t="s">
        <v>1081</v>
      </c>
      <c r="C8" s="76" t="s">
        <v>23</v>
      </c>
      <c r="D8" s="9">
        <v>35</v>
      </c>
      <c r="E8" s="9">
        <v>22</v>
      </c>
      <c r="F8" s="9">
        <v>3</v>
      </c>
      <c r="G8" s="9">
        <v>10</v>
      </c>
      <c r="H8" s="9">
        <v>10</v>
      </c>
      <c r="I8" s="9">
        <v>82</v>
      </c>
    </row>
    <row r="9" spans="1:9" ht="15">
      <c r="A9" s="8">
        <v>4</v>
      </c>
      <c r="B9" s="9" t="s">
        <v>589</v>
      </c>
      <c r="C9" s="79" t="s">
        <v>1071</v>
      </c>
      <c r="D9" s="9">
        <v>35</v>
      </c>
      <c r="E9" s="9">
        <v>23</v>
      </c>
      <c r="F9" s="9">
        <v>0</v>
      </c>
      <c r="G9" s="9">
        <v>12</v>
      </c>
      <c r="H9" s="9">
        <v>12</v>
      </c>
      <c r="I9" s="9">
        <v>81</v>
      </c>
    </row>
    <row r="10" spans="1:9" ht="15">
      <c r="A10" s="8">
        <v>5</v>
      </c>
      <c r="B10" s="9" t="s">
        <v>1082</v>
      </c>
      <c r="C10" s="79" t="s">
        <v>597</v>
      </c>
      <c r="D10" s="9">
        <v>35</v>
      </c>
      <c r="E10" s="9">
        <v>20</v>
      </c>
      <c r="F10" s="9">
        <v>2</v>
      </c>
      <c r="G10" s="9">
        <v>13</v>
      </c>
      <c r="H10" s="9">
        <v>13</v>
      </c>
      <c r="I10" s="9">
        <v>77</v>
      </c>
    </row>
    <row r="11" spans="1:9" ht="15">
      <c r="A11" s="8">
        <v>6</v>
      </c>
      <c r="B11" s="9" t="s">
        <v>1083</v>
      </c>
      <c r="C11" s="79" t="s">
        <v>9</v>
      </c>
      <c r="D11" s="9">
        <v>34</v>
      </c>
      <c r="E11" s="9">
        <v>15</v>
      </c>
      <c r="F11" s="9">
        <v>2</v>
      </c>
      <c r="G11" s="9">
        <v>17</v>
      </c>
      <c r="H11" s="9">
        <v>15</v>
      </c>
      <c r="I11" s="9">
        <v>64</v>
      </c>
    </row>
    <row r="12" spans="1:9" ht="15">
      <c r="A12" s="8">
        <v>7</v>
      </c>
      <c r="B12" s="9" t="s">
        <v>466</v>
      </c>
      <c r="C12" s="79" t="s">
        <v>442</v>
      </c>
      <c r="D12" s="9">
        <v>35</v>
      </c>
      <c r="E12" s="9">
        <v>17</v>
      </c>
      <c r="F12" s="9">
        <v>1</v>
      </c>
      <c r="G12" s="9">
        <v>17</v>
      </c>
      <c r="H12" s="9">
        <v>11</v>
      </c>
      <c r="I12" s="9">
        <v>64</v>
      </c>
    </row>
    <row r="13" spans="1:9" ht="15">
      <c r="A13" s="8">
        <v>8</v>
      </c>
      <c r="B13" s="9" t="s">
        <v>1006</v>
      </c>
      <c r="C13" s="79" t="s">
        <v>444</v>
      </c>
      <c r="D13" s="9">
        <v>34</v>
      </c>
      <c r="E13" s="9">
        <v>11</v>
      </c>
      <c r="F13" s="9">
        <v>1</v>
      </c>
      <c r="G13" s="9">
        <v>22</v>
      </c>
      <c r="H13" s="9">
        <v>22</v>
      </c>
      <c r="I13" s="9">
        <v>57</v>
      </c>
    </row>
    <row r="14" spans="1:9" ht="15">
      <c r="A14" s="8">
        <v>9</v>
      </c>
      <c r="B14" s="9" t="s">
        <v>1084</v>
      </c>
      <c r="C14" s="79" t="s">
        <v>1072</v>
      </c>
      <c r="D14" s="9">
        <v>35</v>
      </c>
      <c r="E14" s="9">
        <v>21</v>
      </c>
      <c r="F14" s="9">
        <v>0</v>
      </c>
      <c r="G14" s="9">
        <v>14</v>
      </c>
      <c r="H14" s="9">
        <v>-9</v>
      </c>
      <c r="I14" s="9">
        <v>54</v>
      </c>
    </row>
    <row r="15" spans="1:9" ht="15">
      <c r="A15" s="8">
        <v>10</v>
      </c>
      <c r="B15" s="9" t="s">
        <v>16</v>
      </c>
      <c r="C15" s="79" t="s">
        <v>1073</v>
      </c>
      <c r="D15" s="9">
        <v>35</v>
      </c>
      <c r="E15" s="9">
        <v>15</v>
      </c>
      <c r="F15" s="9">
        <v>0</v>
      </c>
      <c r="G15" s="9">
        <v>20</v>
      </c>
      <c r="H15" s="9">
        <v>5</v>
      </c>
      <c r="I15" s="9">
        <v>50</v>
      </c>
    </row>
    <row r="16" spans="1:9" ht="15">
      <c r="A16" s="8">
        <v>11</v>
      </c>
      <c r="B16" s="9" t="s">
        <v>1085</v>
      </c>
      <c r="C16" s="79" t="s">
        <v>454</v>
      </c>
      <c r="D16" s="9">
        <v>35</v>
      </c>
      <c r="E16" s="9">
        <v>8</v>
      </c>
      <c r="F16" s="9">
        <v>0</v>
      </c>
      <c r="G16" s="9">
        <v>27</v>
      </c>
      <c r="H16" s="9">
        <v>24</v>
      </c>
      <c r="I16" s="9">
        <v>48</v>
      </c>
    </row>
    <row r="17" spans="1:9" ht="15">
      <c r="A17" s="8">
        <v>12</v>
      </c>
      <c r="B17" s="9" t="s">
        <v>1086</v>
      </c>
      <c r="C17" s="79" t="s">
        <v>443</v>
      </c>
      <c r="D17" s="9">
        <v>35</v>
      </c>
      <c r="E17" s="9">
        <v>8</v>
      </c>
      <c r="F17" s="9">
        <v>1</v>
      </c>
      <c r="G17" s="9">
        <v>26</v>
      </c>
      <c r="H17" s="9">
        <v>20</v>
      </c>
      <c r="I17" s="80">
        <v>46</v>
      </c>
    </row>
    <row r="18" ht="15">
      <c r="A18" s="9"/>
    </row>
    <row r="19" spans="1:2" ht="17.25">
      <c r="A19" s="21"/>
      <c r="B19" s="16" t="s">
        <v>221</v>
      </c>
    </row>
    <row r="20" spans="1:9" ht="15">
      <c r="A20" s="6"/>
      <c r="B20" s="6"/>
      <c r="C20" s="7"/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</row>
    <row r="21" spans="1:9" ht="15">
      <c r="A21" s="8">
        <v>1</v>
      </c>
      <c r="B21" s="9" t="s">
        <v>1087</v>
      </c>
      <c r="C21" s="79" t="s">
        <v>520</v>
      </c>
      <c r="D21" s="9">
        <v>32</v>
      </c>
      <c r="E21" s="9">
        <v>27</v>
      </c>
      <c r="F21" s="9">
        <v>1</v>
      </c>
      <c r="G21" s="9">
        <v>4</v>
      </c>
      <c r="H21" s="9">
        <v>4</v>
      </c>
      <c r="I21" s="9">
        <v>87</v>
      </c>
    </row>
    <row r="22" spans="1:9" ht="15">
      <c r="A22" s="8">
        <v>2</v>
      </c>
      <c r="B22" s="9" t="s">
        <v>1088</v>
      </c>
      <c r="C22" s="79" t="s">
        <v>521</v>
      </c>
      <c r="D22" s="9">
        <v>34</v>
      </c>
      <c r="E22" s="9">
        <v>22</v>
      </c>
      <c r="F22" s="9">
        <v>1</v>
      </c>
      <c r="G22" s="9">
        <v>11</v>
      </c>
      <c r="H22" s="9">
        <v>11</v>
      </c>
      <c r="I22" s="9">
        <v>79</v>
      </c>
    </row>
    <row r="23" spans="1:9" ht="15">
      <c r="A23" s="8">
        <v>3</v>
      </c>
      <c r="B23" s="9" t="s">
        <v>1089</v>
      </c>
      <c r="C23" s="76" t="s">
        <v>1037</v>
      </c>
      <c r="D23" s="9">
        <v>32</v>
      </c>
      <c r="E23" s="9">
        <v>21</v>
      </c>
      <c r="F23" s="9">
        <v>3</v>
      </c>
      <c r="G23" s="9">
        <v>8</v>
      </c>
      <c r="H23" s="9">
        <v>8</v>
      </c>
      <c r="I23" s="9">
        <v>77</v>
      </c>
    </row>
    <row r="24" spans="1:9" ht="15">
      <c r="A24" s="8">
        <v>4</v>
      </c>
      <c r="B24" s="9" t="s">
        <v>1039</v>
      </c>
      <c r="C24" s="79" t="s">
        <v>675</v>
      </c>
      <c r="D24" s="9">
        <v>35</v>
      </c>
      <c r="E24" s="9">
        <v>21</v>
      </c>
      <c r="F24" s="9">
        <v>0</v>
      </c>
      <c r="G24" s="9">
        <v>14</v>
      </c>
      <c r="H24" s="9">
        <v>11</v>
      </c>
      <c r="I24" s="9">
        <v>74</v>
      </c>
    </row>
    <row r="25" spans="1:9" ht="15">
      <c r="A25" s="8">
        <v>5</v>
      </c>
      <c r="B25" s="9" t="s">
        <v>1038</v>
      </c>
      <c r="C25" s="79" t="s">
        <v>57</v>
      </c>
      <c r="D25" s="9">
        <v>34</v>
      </c>
      <c r="E25" s="9">
        <v>17</v>
      </c>
      <c r="F25" s="9">
        <v>2</v>
      </c>
      <c r="G25" s="9">
        <v>15</v>
      </c>
      <c r="H25" s="9">
        <v>15</v>
      </c>
      <c r="I25" s="9">
        <v>70</v>
      </c>
    </row>
    <row r="26" spans="1:9" ht="15">
      <c r="A26" s="8">
        <v>6</v>
      </c>
      <c r="B26" s="9" t="s">
        <v>1090</v>
      </c>
      <c r="C26" s="79" t="s">
        <v>1072</v>
      </c>
      <c r="D26" s="9">
        <v>31</v>
      </c>
      <c r="E26" s="9">
        <v>19</v>
      </c>
      <c r="F26" s="9">
        <v>2</v>
      </c>
      <c r="G26" s="9">
        <v>10</v>
      </c>
      <c r="H26" s="9">
        <v>7</v>
      </c>
      <c r="I26" s="80">
        <v>68</v>
      </c>
    </row>
    <row r="27" spans="1:9" ht="15">
      <c r="A27" s="8">
        <v>7</v>
      </c>
      <c r="B27" s="9" t="s">
        <v>1091</v>
      </c>
      <c r="C27" s="79" t="s">
        <v>1074</v>
      </c>
      <c r="D27" s="9">
        <v>35</v>
      </c>
      <c r="E27" s="9">
        <v>13</v>
      </c>
      <c r="F27" s="9">
        <v>2</v>
      </c>
      <c r="G27" s="9">
        <v>20</v>
      </c>
      <c r="H27" s="9">
        <v>20</v>
      </c>
      <c r="I27" s="9">
        <v>63</v>
      </c>
    </row>
    <row r="28" spans="1:9" ht="15">
      <c r="A28" s="8">
        <v>8</v>
      </c>
      <c r="B28" s="9" t="s">
        <v>1042</v>
      </c>
      <c r="C28" s="79" t="s">
        <v>1035</v>
      </c>
      <c r="D28" s="9">
        <v>34</v>
      </c>
      <c r="E28" s="9">
        <v>11</v>
      </c>
      <c r="F28" s="9">
        <v>2</v>
      </c>
      <c r="G28" s="9">
        <v>21</v>
      </c>
      <c r="H28" s="9">
        <v>21</v>
      </c>
      <c r="I28" s="9">
        <v>58</v>
      </c>
    </row>
    <row r="29" spans="1:9" ht="15">
      <c r="A29" s="22">
        <v>9</v>
      </c>
      <c r="B29" s="9" t="s">
        <v>1092</v>
      </c>
      <c r="C29" s="76" t="s">
        <v>758</v>
      </c>
      <c r="D29" s="9">
        <v>33</v>
      </c>
      <c r="E29" s="9">
        <v>15</v>
      </c>
      <c r="F29" s="9">
        <v>0</v>
      </c>
      <c r="G29" s="9">
        <v>18</v>
      </c>
      <c r="H29" s="9">
        <v>5</v>
      </c>
      <c r="I29" s="9">
        <v>50</v>
      </c>
    </row>
    <row r="30" spans="1:9" ht="15">
      <c r="A30" s="22">
        <v>10</v>
      </c>
      <c r="B30" s="9" t="s">
        <v>1093</v>
      </c>
      <c r="C30" s="79" t="s">
        <v>1075</v>
      </c>
      <c r="D30" s="9">
        <v>30</v>
      </c>
      <c r="E30" s="9">
        <v>8</v>
      </c>
      <c r="F30" s="9">
        <v>1</v>
      </c>
      <c r="G30" s="9">
        <v>21</v>
      </c>
      <c r="H30" s="9">
        <v>19</v>
      </c>
      <c r="I30" s="9">
        <v>45</v>
      </c>
    </row>
    <row r="31" spans="1:9" ht="15">
      <c r="A31" s="22"/>
      <c r="B31" s="9"/>
      <c r="C31" s="79"/>
      <c r="D31" s="9"/>
      <c r="E31" s="9"/>
      <c r="F31" s="9"/>
      <c r="G31" s="9"/>
      <c r="H31" s="9"/>
      <c r="I31" s="9"/>
    </row>
    <row r="32" spans="1:2" ht="17.25">
      <c r="A32" s="21"/>
      <c r="B32" s="16" t="s">
        <v>276</v>
      </c>
    </row>
    <row r="33" spans="1:9" ht="15">
      <c r="A33" s="6"/>
      <c r="B33" s="6"/>
      <c r="C33" s="7"/>
      <c r="D33" s="7" t="s">
        <v>2</v>
      </c>
      <c r="E33" s="7" t="s">
        <v>3</v>
      </c>
      <c r="F33" s="7" t="s">
        <v>4</v>
      </c>
      <c r="G33" s="7" t="s">
        <v>5</v>
      </c>
      <c r="H33" s="7" t="s">
        <v>6</v>
      </c>
      <c r="I33" s="7" t="s">
        <v>7</v>
      </c>
    </row>
    <row r="34" spans="1:9" ht="15">
      <c r="A34" s="22">
        <v>1</v>
      </c>
      <c r="B34" s="9" t="s">
        <v>1094</v>
      </c>
      <c r="C34" s="79" t="s">
        <v>1076</v>
      </c>
      <c r="D34" s="9">
        <v>33</v>
      </c>
      <c r="E34" s="9">
        <v>22</v>
      </c>
      <c r="F34" s="9">
        <v>0</v>
      </c>
      <c r="G34" s="9">
        <v>11</v>
      </c>
      <c r="H34" s="9">
        <v>11</v>
      </c>
      <c r="I34" s="9">
        <v>77</v>
      </c>
    </row>
    <row r="35" spans="1:9" ht="15">
      <c r="A35" s="22">
        <v>2</v>
      </c>
      <c r="B35" s="9" t="s">
        <v>476</v>
      </c>
      <c r="C35" s="79" t="s">
        <v>38</v>
      </c>
      <c r="D35" s="9">
        <v>34</v>
      </c>
      <c r="E35" s="9">
        <v>19</v>
      </c>
      <c r="F35" s="9">
        <v>1</v>
      </c>
      <c r="G35" s="9">
        <v>14</v>
      </c>
      <c r="H35" s="9">
        <v>14</v>
      </c>
      <c r="I35" s="9">
        <v>73</v>
      </c>
    </row>
    <row r="36" spans="1:9" ht="15">
      <c r="A36" s="22">
        <v>3</v>
      </c>
      <c r="B36" s="9" t="s">
        <v>1051</v>
      </c>
      <c r="C36" s="79" t="s">
        <v>57</v>
      </c>
      <c r="D36" s="9">
        <v>32</v>
      </c>
      <c r="E36" s="9">
        <v>15</v>
      </c>
      <c r="F36" s="9">
        <v>0</v>
      </c>
      <c r="G36" s="9">
        <v>17</v>
      </c>
      <c r="H36" s="9">
        <v>13</v>
      </c>
      <c r="I36" s="9">
        <v>58</v>
      </c>
    </row>
    <row r="37" spans="1:9" ht="15">
      <c r="A37" s="22">
        <v>4</v>
      </c>
      <c r="B37" s="9" t="s">
        <v>1095</v>
      </c>
      <c r="C37" s="79" t="s">
        <v>190</v>
      </c>
      <c r="D37" s="9">
        <v>33</v>
      </c>
      <c r="E37" s="9">
        <v>11</v>
      </c>
      <c r="F37" s="9">
        <v>0</v>
      </c>
      <c r="G37" s="9">
        <v>22</v>
      </c>
      <c r="H37" s="9">
        <v>22</v>
      </c>
      <c r="I37" s="9">
        <v>55</v>
      </c>
    </row>
    <row r="38" spans="1:9" ht="15">
      <c r="A38" s="22">
        <v>5</v>
      </c>
      <c r="B38" s="9" t="s">
        <v>1096</v>
      </c>
      <c r="C38" s="79" t="s">
        <v>1073</v>
      </c>
      <c r="D38" s="9">
        <v>31</v>
      </c>
      <c r="E38" s="9">
        <v>10</v>
      </c>
      <c r="F38" s="9">
        <v>2</v>
      </c>
      <c r="G38" s="9">
        <v>19</v>
      </c>
      <c r="H38" s="9">
        <v>19</v>
      </c>
      <c r="I38" s="9">
        <v>53</v>
      </c>
    </row>
    <row r="39" spans="1:9" ht="15">
      <c r="A39" s="22">
        <v>6</v>
      </c>
      <c r="B39" s="9" t="s">
        <v>1097</v>
      </c>
      <c r="C39" s="79" t="s">
        <v>1077</v>
      </c>
      <c r="D39" s="9">
        <v>19</v>
      </c>
      <c r="E39" s="9">
        <v>8</v>
      </c>
      <c r="F39" s="9">
        <v>1</v>
      </c>
      <c r="G39" s="9">
        <v>10</v>
      </c>
      <c r="H39" s="9">
        <v>26</v>
      </c>
      <c r="I39" s="9">
        <v>52</v>
      </c>
    </row>
    <row r="40" spans="1:9" ht="15">
      <c r="A40" s="22">
        <v>7</v>
      </c>
      <c r="B40" s="9" t="s">
        <v>1050</v>
      </c>
      <c r="C40" s="79" t="s">
        <v>1046</v>
      </c>
      <c r="D40" s="9">
        <v>34</v>
      </c>
      <c r="E40" s="9">
        <v>2</v>
      </c>
      <c r="F40" s="9">
        <v>1</v>
      </c>
      <c r="G40" s="9">
        <v>31</v>
      </c>
      <c r="H40" s="9">
        <v>31</v>
      </c>
      <c r="I40" s="9">
        <v>39</v>
      </c>
    </row>
    <row r="41" spans="1:9" ht="15">
      <c r="A41" s="22">
        <v>8</v>
      </c>
      <c r="B41" s="9" t="s">
        <v>770</v>
      </c>
      <c r="C41" s="79" t="s">
        <v>1078</v>
      </c>
      <c r="D41" s="9">
        <v>32</v>
      </c>
      <c r="E41" s="9">
        <v>6</v>
      </c>
      <c r="F41" s="9">
        <v>1</v>
      </c>
      <c r="G41" s="9">
        <v>25</v>
      </c>
      <c r="H41" s="9">
        <v>19</v>
      </c>
      <c r="I41" s="9">
        <v>39</v>
      </c>
    </row>
    <row r="43" spans="2:8" ht="18">
      <c r="B43" s="4" t="s">
        <v>60</v>
      </c>
      <c r="C43" s="5"/>
      <c r="D43" s="5"/>
      <c r="E43" s="5"/>
      <c r="F43" s="5"/>
      <c r="G43" s="5"/>
      <c r="H43" s="5"/>
    </row>
    <row r="44" spans="1:8" ht="15">
      <c r="A44" s="6"/>
      <c r="B44" s="6"/>
      <c r="C44" s="7" t="s">
        <v>51</v>
      </c>
      <c r="D44" s="7" t="s">
        <v>2</v>
      </c>
      <c r="E44" s="7" t="s">
        <v>3</v>
      </c>
      <c r="F44" s="7" t="s">
        <v>4</v>
      </c>
      <c r="G44" s="7" t="s">
        <v>5</v>
      </c>
      <c r="H44" s="7" t="s">
        <v>7</v>
      </c>
    </row>
    <row r="45" spans="1:8" ht="15">
      <c r="A45" s="52">
        <v>1</v>
      </c>
      <c r="B45" s="81" t="s">
        <v>1059</v>
      </c>
      <c r="C45" s="74" t="s">
        <v>44</v>
      </c>
      <c r="D45" s="9">
        <v>7</v>
      </c>
      <c r="E45" s="9">
        <v>7</v>
      </c>
      <c r="F45" s="9">
        <v>0</v>
      </c>
      <c r="G45" s="9">
        <v>0</v>
      </c>
      <c r="H45" s="9">
        <v>20</v>
      </c>
    </row>
    <row r="46" spans="1:8" ht="15">
      <c r="A46" s="52">
        <v>2</v>
      </c>
      <c r="B46" s="81" t="s">
        <v>320</v>
      </c>
      <c r="C46" s="74" t="s">
        <v>38</v>
      </c>
      <c r="D46" s="9">
        <v>7</v>
      </c>
      <c r="E46" s="9">
        <v>5</v>
      </c>
      <c r="F46" s="9">
        <v>0</v>
      </c>
      <c r="G46" s="9">
        <v>2</v>
      </c>
      <c r="H46" s="9">
        <v>15</v>
      </c>
    </row>
    <row r="47" spans="1:8" ht="15">
      <c r="A47" s="52">
        <v>3</v>
      </c>
      <c r="B47" s="81" t="s">
        <v>1060</v>
      </c>
      <c r="C47" s="74" t="s">
        <v>1061</v>
      </c>
      <c r="D47" s="9">
        <v>7</v>
      </c>
      <c r="E47" s="9">
        <v>4</v>
      </c>
      <c r="F47" s="9">
        <v>0</v>
      </c>
      <c r="G47" s="9">
        <v>3</v>
      </c>
      <c r="H47" s="9">
        <v>12</v>
      </c>
    </row>
    <row r="48" spans="1:8" ht="15">
      <c r="A48" s="52">
        <v>4</v>
      </c>
      <c r="B48" s="81" t="s">
        <v>1098</v>
      </c>
      <c r="C48" s="81" t="s">
        <v>448</v>
      </c>
      <c r="D48" s="9">
        <v>7</v>
      </c>
      <c r="E48" s="9">
        <v>4</v>
      </c>
      <c r="F48" s="9">
        <v>0</v>
      </c>
      <c r="G48" s="9">
        <v>3</v>
      </c>
      <c r="H48" s="9">
        <v>11</v>
      </c>
    </row>
    <row r="49" spans="1:8" ht="15">
      <c r="A49" s="52">
        <v>5</v>
      </c>
      <c r="B49" s="81" t="s">
        <v>1099</v>
      </c>
      <c r="C49" s="81" t="s">
        <v>1065</v>
      </c>
      <c r="D49" s="9">
        <v>7</v>
      </c>
      <c r="E49" s="9">
        <v>2</v>
      </c>
      <c r="F49" s="9">
        <v>0</v>
      </c>
      <c r="G49" s="9">
        <v>5</v>
      </c>
      <c r="H49" s="9">
        <v>7</v>
      </c>
    </row>
    <row r="50" spans="1:8" ht="15">
      <c r="A50" s="52">
        <v>6</v>
      </c>
      <c r="B50" s="81" t="s">
        <v>1100</v>
      </c>
      <c r="C50" s="81" t="s">
        <v>1063</v>
      </c>
      <c r="D50" s="9">
        <v>7</v>
      </c>
      <c r="E50" s="9">
        <v>2</v>
      </c>
      <c r="F50" s="9">
        <v>0</v>
      </c>
      <c r="G50" s="9">
        <v>5</v>
      </c>
      <c r="H50" s="9">
        <v>7</v>
      </c>
    </row>
    <row r="51" spans="1:8" ht="15">
      <c r="A51" s="52">
        <v>7</v>
      </c>
      <c r="B51" s="81" t="s">
        <v>1057</v>
      </c>
      <c r="C51" s="74" t="s">
        <v>1101</v>
      </c>
      <c r="D51" s="9">
        <v>7</v>
      </c>
      <c r="E51" s="9">
        <v>2</v>
      </c>
      <c r="F51" s="9">
        <v>0</v>
      </c>
      <c r="G51" s="9">
        <v>5</v>
      </c>
      <c r="H51" s="9">
        <v>6</v>
      </c>
    </row>
    <row r="52" spans="1:8" ht="15">
      <c r="A52" s="52">
        <v>8</v>
      </c>
      <c r="B52" s="81" t="s">
        <v>1102</v>
      </c>
      <c r="C52" s="74" t="s">
        <v>57</v>
      </c>
      <c r="D52" s="9">
        <v>7</v>
      </c>
      <c r="E52" s="9">
        <v>2</v>
      </c>
      <c r="F52" s="9">
        <v>0</v>
      </c>
      <c r="G52" s="9">
        <v>5</v>
      </c>
      <c r="H52" s="9">
        <v>6</v>
      </c>
    </row>
    <row r="53" spans="1:8" ht="15">
      <c r="A53" s="52"/>
      <c r="B53" s="81"/>
      <c r="C53" s="74"/>
      <c r="D53" s="9"/>
      <c r="E53" s="9"/>
      <c r="F53" s="9"/>
      <c r="G53" s="9"/>
      <c r="H53" s="9"/>
    </row>
    <row r="54" spans="2:8" ht="15.75">
      <c r="B54" s="82" t="s">
        <v>50</v>
      </c>
      <c r="C54" s="11"/>
      <c r="D54" s="11"/>
      <c r="E54" s="11"/>
      <c r="F54" s="11"/>
      <c r="G54" s="11"/>
      <c r="H54" s="11"/>
    </row>
    <row r="55" spans="1:8" ht="15">
      <c r="A55" s="6"/>
      <c r="B55" s="6"/>
      <c r="C55" s="7" t="s">
        <v>51</v>
      </c>
      <c r="D55" s="7" t="s">
        <v>2</v>
      </c>
      <c r="E55" s="7" t="s">
        <v>3</v>
      </c>
      <c r="F55" s="7" t="s">
        <v>4</v>
      </c>
      <c r="G55" s="7" t="s">
        <v>5</v>
      </c>
      <c r="H55" s="7" t="s">
        <v>7</v>
      </c>
    </row>
    <row r="56" spans="1:8" ht="15">
      <c r="A56" s="19" t="s">
        <v>720</v>
      </c>
      <c r="B56" s="81" t="s">
        <v>1067</v>
      </c>
      <c r="C56" s="74" t="s">
        <v>44</v>
      </c>
      <c r="D56" s="9">
        <v>5</v>
      </c>
      <c r="E56" s="9">
        <v>5</v>
      </c>
      <c r="F56" s="9">
        <v>0</v>
      </c>
      <c r="G56" s="9">
        <v>0</v>
      </c>
      <c r="H56" s="9">
        <v>15</v>
      </c>
    </row>
    <row r="57" spans="1:8" ht="15">
      <c r="A57" s="19" t="s">
        <v>722</v>
      </c>
      <c r="B57" s="81" t="s">
        <v>314</v>
      </c>
      <c r="C57" s="74" t="s">
        <v>38</v>
      </c>
      <c r="D57" s="9">
        <v>5</v>
      </c>
      <c r="E57" s="9">
        <v>3</v>
      </c>
      <c r="F57" s="9">
        <v>0</v>
      </c>
      <c r="G57" s="9">
        <v>2</v>
      </c>
      <c r="H57" s="9">
        <v>9</v>
      </c>
    </row>
    <row r="58" spans="1:8" ht="15">
      <c r="A58" s="19" t="s">
        <v>724</v>
      </c>
      <c r="B58" s="81" t="s">
        <v>1103</v>
      </c>
      <c r="C58" s="74" t="s">
        <v>1063</v>
      </c>
      <c r="D58" s="9">
        <v>5</v>
      </c>
      <c r="E58" s="9">
        <v>3</v>
      </c>
      <c r="F58" s="9">
        <v>0</v>
      </c>
      <c r="G58" s="9">
        <v>2</v>
      </c>
      <c r="H58" s="9">
        <v>9</v>
      </c>
    </row>
    <row r="59" spans="1:8" ht="15">
      <c r="A59" s="19" t="s">
        <v>726</v>
      </c>
      <c r="B59" s="81" t="s">
        <v>1104</v>
      </c>
      <c r="C59" s="74" t="s">
        <v>57</v>
      </c>
      <c r="D59" s="9">
        <v>5</v>
      </c>
      <c r="E59" s="9">
        <v>3</v>
      </c>
      <c r="F59" s="9">
        <v>0</v>
      </c>
      <c r="G59" s="9">
        <v>2</v>
      </c>
      <c r="H59" s="9">
        <v>8</v>
      </c>
    </row>
    <row r="60" spans="1:8" ht="15">
      <c r="A60" s="19" t="s">
        <v>729</v>
      </c>
      <c r="B60" s="81" t="s">
        <v>1105</v>
      </c>
      <c r="C60" s="74" t="s">
        <v>1065</v>
      </c>
      <c r="D60" s="9">
        <v>5</v>
      </c>
      <c r="E60" s="9">
        <v>1</v>
      </c>
      <c r="F60" s="9">
        <v>0</v>
      </c>
      <c r="G60" s="9">
        <v>4</v>
      </c>
      <c r="H60" s="9">
        <v>4</v>
      </c>
    </row>
    <row r="61" spans="1:8" ht="15">
      <c r="A61" s="19" t="s">
        <v>731</v>
      </c>
      <c r="B61" s="81" t="s">
        <v>1106</v>
      </c>
      <c r="C61" s="74" t="s">
        <v>1107</v>
      </c>
      <c r="D61" s="9">
        <v>5</v>
      </c>
      <c r="E61" s="9">
        <v>0</v>
      </c>
      <c r="F61" s="9">
        <v>0</v>
      </c>
      <c r="G61" s="9">
        <v>5</v>
      </c>
      <c r="H61" s="9">
        <v>0</v>
      </c>
    </row>
    <row r="63" spans="1:8" ht="17.25">
      <c r="A63" s="41"/>
      <c r="B63" s="73" t="s">
        <v>259</v>
      </c>
      <c r="C63" s="41"/>
      <c r="D63" s="41"/>
      <c r="E63" s="41"/>
      <c r="F63" s="41"/>
      <c r="G63" s="41"/>
      <c r="H63" s="41"/>
    </row>
    <row r="64" ht="15">
      <c r="B64" s="21" t="s">
        <v>1046</v>
      </c>
    </row>
    <row r="65" ht="15" hidden="1" outlineLevel="1"/>
    <row r="66" spans="1:8" ht="17.25" hidden="1" outlineLevel="1">
      <c r="A66" s="65"/>
      <c r="B66" s="68" t="s">
        <v>773</v>
      </c>
      <c r="C66" s="65"/>
      <c r="D66" s="65"/>
      <c r="E66" s="65"/>
      <c r="F66" s="65"/>
      <c r="G66" s="65"/>
      <c r="H66" s="65"/>
    </row>
    <row r="67" spans="2:5" ht="15" hidden="1" outlineLevel="1">
      <c r="B67" s="37" t="s">
        <v>993</v>
      </c>
      <c r="C67" s="43"/>
      <c r="E67" s="38"/>
    </row>
    <row r="68" spans="2:5" ht="15" hidden="1" outlineLevel="1">
      <c r="B68" s="37"/>
      <c r="E68" s="38"/>
    </row>
    <row r="69" spans="1:8" ht="17.25" hidden="1" outlineLevel="1">
      <c r="A69" s="65"/>
      <c r="B69" s="73" t="s">
        <v>992</v>
      </c>
      <c r="C69" s="65"/>
      <c r="D69" s="65"/>
      <c r="E69" s="65"/>
      <c r="F69" s="65"/>
      <c r="G69" s="65"/>
      <c r="H69" s="65"/>
    </row>
    <row r="70" ht="15" hidden="1" outlineLevel="1">
      <c r="B70" s="37" t="s">
        <v>993</v>
      </c>
    </row>
    <row r="71" ht="15" collapsed="1"/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L1" sqref="L1"/>
    </sheetView>
  </sheetViews>
  <sheetFormatPr defaultColWidth="9.00390625" defaultRowHeight="15.75"/>
  <cols>
    <col min="1" max="1" width="5.25390625" style="0" customWidth="1"/>
    <col min="2" max="2" width="20.375" style="0" customWidth="1"/>
    <col min="3" max="3" width="14.875" style="0" customWidth="1"/>
    <col min="4" max="9" width="4.875" style="0" customWidth="1"/>
  </cols>
  <sheetData>
    <row r="1" spans="1:9" ht="17.25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7.25">
      <c r="A2" s="186" t="s">
        <v>1069</v>
      </c>
      <c r="B2" s="186"/>
      <c r="C2" s="186"/>
      <c r="D2" s="186"/>
      <c r="E2" s="186"/>
      <c r="F2" s="186"/>
      <c r="G2" s="186"/>
      <c r="H2" s="186"/>
      <c r="I2" s="186"/>
    </row>
    <row r="3" ht="8.25" customHeight="1"/>
    <row r="4" spans="2:8" ht="17.25">
      <c r="B4" s="16" t="s">
        <v>0</v>
      </c>
      <c r="C4" s="8"/>
      <c r="D4" s="9"/>
      <c r="E4" s="9"/>
      <c r="F4" s="9"/>
      <c r="G4" s="9"/>
      <c r="H4" s="9"/>
    </row>
    <row r="5" spans="1:9" ht="15">
      <c r="A5" s="6"/>
      <c r="B5" s="6"/>
      <c r="C5" s="7"/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ht="15">
      <c r="A6" s="8">
        <v>1</v>
      </c>
      <c r="B6" s="9" t="s">
        <v>583</v>
      </c>
      <c r="C6" s="33" t="s">
        <v>11</v>
      </c>
      <c r="D6" s="9">
        <v>47</v>
      </c>
      <c r="E6" s="9">
        <v>40</v>
      </c>
      <c r="F6" s="9">
        <v>0</v>
      </c>
      <c r="G6" s="9">
        <v>7</v>
      </c>
      <c r="H6" s="9">
        <v>7</v>
      </c>
      <c r="I6" s="9">
        <v>127</v>
      </c>
    </row>
    <row r="7" spans="1:9" ht="15">
      <c r="A7" s="8">
        <v>2</v>
      </c>
      <c r="B7" s="9" t="s">
        <v>1026</v>
      </c>
      <c r="C7" s="31" t="s">
        <v>996</v>
      </c>
      <c r="D7" s="9">
        <v>47</v>
      </c>
      <c r="E7" s="9">
        <v>39</v>
      </c>
      <c r="F7" s="9">
        <v>0</v>
      </c>
      <c r="G7" s="9">
        <v>8</v>
      </c>
      <c r="H7" s="9">
        <v>8</v>
      </c>
      <c r="I7" s="9">
        <v>125</v>
      </c>
    </row>
    <row r="8" spans="1:9" ht="15">
      <c r="A8" s="8">
        <v>3</v>
      </c>
      <c r="B8" s="9" t="s">
        <v>1006</v>
      </c>
      <c r="C8" s="43" t="s">
        <v>444</v>
      </c>
      <c r="D8" s="9">
        <v>47</v>
      </c>
      <c r="E8" s="9">
        <v>27</v>
      </c>
      <c r="F8" s="9">
        <v>1</v>
      </c>
      <c r="G8" s="9">
        <v>19</v>
      </c>
      <c r="H8" s="9">
        <v>19</v>
      </c>
      <c r="I8" s="9">
        <v>102</v>
      </c>
    </row>
    <row r="9" spans="1:9" ht="15">
      <c r="A9" s="8">
        <v>4</v>
      </c>
      <c r="B9" s="9" t="s">
        <v>1027</v>
      </c>
      <c r="C9" s="43" t="s">
        <v>9</v>
      </c>
      <c r="D9" s="9">
        <v>47</v>
      </c>
      <c r="E9" s="9">
        <v>27</v>
      </c>
      <c r="F9" s="9">
        <v>1</v>
      </c>
      <c r="G9" s="9">
        <v>19</v>
      </c>
      <c r="H9" s="9">
        <v>13</v>
      </c>
      <c r="I9" s="9">
        <v>96</v>
      </c>
    </row>
    <row r="10" spans="1:9" ht="15">
      <c r="A10" s="8">
        <v>5</v>
      </c>
      <c r="B10" s="9" t="s">
        <v>997</v>
      </c>
      <c r="C10" s="31" t="s">
        <v>23</v>
      </c>
      <c r="D10" s="9">
        <v>47</v>
      </c>
      <c r="E10" s="9">
        <v>22</v>
      </c>
      <c r="F10" s="9">
        <v>4</v>
      </c>
      <c r="G10" s="9">
        <v>21</v>
      </c>
      <c r="H10" s="9">
        <v>21</v>
      </c>
      <c r="I10" s="9">
        <v>95</v>
      </c>
    </row>
    <row r="11" spans="1:9" ht="15">
      <c r="A11" s="8">
        <v>6</v>
      </c>
      <c r="B11" s="9" t="s">
        <v>466</v>
      </c>
      <c r="C11" s="31" t="s">
        <v>749</v>
      </c>
      <c r="D11" s="9">
        <v>47</v>
      </c>
      <c r="E11" s="9">
        <v>23</v>
      </c>
      <c r="F11" s="9">
        <v>1</v>
      </c>
      <c r="G11" s="9">
        <v>23</v>
      </c>
      <c r="H11" s="9">
        <v>23</v>
      </c>
      <c r="I11" s="55">
        <v>94</v>
      </c>
    </row>
    <row r="12" spans="1:9" ht="15">
      <c r="A12" s="8">
        <v>7</v>
      </c>
      <c r="B12" s="9" t="s">
        <v>1028</v>
      </c>
      <c r="C12" s="31" t="s">
        <v>1029</v>
      </c>
      <c r="D12" s="9">
        <v>47</v>
      </c>
      <c r="E12" s="9">
        <v>32</v>
      </c>
      <c r="F12" s="9">
        <v>2</v>
      </c>
      <c r="G12" s="9">
        <v>13</v>
      </c>
      <c r="H12" s="9">
        <v>-11</v>
      </c>
      <c r="I12" s="9">
        <v>89</v>
      </c>
    </row>
    <row r="13" spans="1:9" ht="15">
      <c r="A13" s="8">
        <v>8</v>
      </c>
      <c r="B13" s="9" t="s">
        <v>1030</v>
      </c>
      <c r="C13" s="31" t="s">
        <v>1031</v>
      </c>
      <c r="D13" s="9">
        <v>47</v>
      </c>
      <c r="E13" s="9">
        <v>14</v>
      </c>
      <c r="F13" s="9">
        <v>2</v>
      </c>
      <c r="G13" s="9">
        <v>31</v>
      </c>
      <c r="H13" s="9">
        <v>31</v>
      </c>
      <c r="I13" s="55">
        <v>77</v>
      </c>
    </row>
    <row r="14" spans="1:9" ht="15">
      <c r="A14" s="8">
        <v>9</v>
      </c>
      <c r="B14" s="9" t="s">
        <v>589</v>
      </c>
      <c r="C14" s="43" t="s">
        <v>1032</v>
      </c>
      <c r="D14" s="9">
        <v>47</v>
      </c>
      <c r="E14" s="9">
        <v>13</v>
      </c>
      <c r="F14" s="9">
        <v>2</v>
      </c>
      <c r="G14" s="9">
        <v>32</v>
      </c>
      <c r="H14" s="9">
        <v>32</v>
      </c>
      <c r="I14" s="9">
        <v>75</v>
      </c>
    </row>
    <row r="15" spans="1:9" ht="15">
      <c r="A15" s="8">
        <v>10</v>
      </c>
      <c r="B15" s="9" t="s">
        <v>216</v>
      </c>
      <c r="C15" s="31" t="s">
        <v>17</v>
      </c>
      <c r="D15" s="9">
        <v>47</v>
      </c>
      <c r="E15" s="9">
        <v>9</v>
      </c>
      <c r="F15" s="9">
        <v>3</v>
      </c>
      <c r="G15" s="9">
        <v>35</v>
      </c>
      <c r="H15" s="9">
        <v>35</v>
      </c>
      <c r="I15" s="9">
        <v>68</v>
      </c>
    </row>
    <row r="16" ht="8.25" customHeight="1">
      <c r="A16" s="9"/>
    </row>
    <row r="17" spans="1:2" ht="17.25">
      <c r="A17" s="21"/>
      <c r="B17" s="16" t="s">
        <v>28</v>
      </c>
    </row>
    <row r="18" spans="1:9" ht="15">
      <c r="A18" s="6"/>
      <c r="B18" s="6"/>
      <c r="C18" s="7"/>
      <c r="D18" s="7" t="s">
        <v>2</v>
      </c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</row>
    <row r="19" spans="1:9" ht="15">
      <c r="A19" s="8">
        <v>1</v>
      </c>
      <c r="B19" s="9" t="s">
        <v>1038</v>
      </c>
      <c r="C19" s="31" t="s">
        <v>57</v>
      </c>
      <c r="D19" s="9">
        <v>45</v>
      </c>
      <c r="E19" s="9">
        <v>29</v>
      </c>
      <c r="F19" s="9">
        <v>5</v>
      </c>
      <c r="G19" s="9">
        <v>11</v>
      </c>
      <c r="H19" s="9">
        <v>11</v>
      </c>
      <c r="I19" s="9">
        <v>108</v>
      </c>
    </row>
    <row r="20" spans="1:9" ht="15">
      <c r="A20" s="8">
        <v>2</v>
      </c>
      <c r="B20" s="9" t="s">
        <v>1039</v>
      </c>
      <c r="C20" s="31" t="s">
        <v>1033</v>
      </c>
      <c r="D20" s="9">
        <v>45</v>
      </c>
      <c r="E20" s="9">
        <v>26</v>
      </c>
      <c r="F20" s="9">
        <v>2</v>
      </c>
      <c r="G20" s="9">
        <v>17</v>
      </c>
      <c r="H20" s="9">
        <v>17</v>
      </c>
      <c r="I20" s="9">
        <v>99</v>
      </c>
    </row>
    <row r="21" spans="1:9" ht="15">
      <c r="A21" s="8">
        <v>3</v>
      </c>
      <c r="B21" s="9" t="s">
        <v>1040</v>
      </c>
      <c r="C21" s="31" t="s">
        <v>454</v>
      </c>
      <c r="D21" s="9">
        <v>45</v>
      </c>
      <c r="E21" s="9">
        <v>24</v>
      </c>
      <c r="F21" s="9">
        <v>5</v>
      </c>
      <c r="G21" s="9">
        <v>16</v>
      </c>
      <c r="H21" s="9">
        <v>16</v>
      </c>
      <c r="I21" s="9">
        <v>98</v>
      </c>
    </row>
    <row r="22" spans="1:9" ht="15">
      <c r="A22" s="8">
        <v>4</v>
      </c>
      <c r="B22" s="9" t="s">
        <v>1041</v>
      </c>
      <c r="C22" s="31" t="s">
        <v>1034</v>
      </c>
      <c r="D22" s="9">
        <v>42</v>
      </c>
      <c r="E22" s="9">
        <v>32</v>
      </c>
      <c r="F22" s="9">
        <v>2</v>
      </c>
      <c r="G22" s="9">
        <v>8</v>
      </c>
      <c r="H22" s="9">
        <v>-3</v>
      </c>
      <c r="I22" s="9">
        <v>97</v>
      </c>
    </row>
    <row r="23" spans="1:9" ht="15">
      <c r="A23" s="8">
        <v>5</v>
      </c>
      <c r="B23" s="9" t="s">
        <v>476</v>
      </c>
      <c r="C23" s="31" t="s">
        <v>38</v>
      </c>
      <c r="D23" s="9">
        <v>45</v>
      </c>
      <c r="E23" s="9">
        <v>21</v>
      </c>
      <c r="F23" s="9">
        <v>3</v>
      </c>
      <c r="G23" s="9">
        <v>21</v>
      </c>
      <c r="H23" s="9">
        <v>21</v>
      </c>
      <c r="I23" s="9">
        <v>90</v>
      </c>
    </row>
    <row r="24" spans="1:9" ht="15">
      <c r="A24" s="8">
        <v>6</v>
      </c>
      <c r="B24" s="9" t="s">
        <v>1042</v>
      </c>
      <c r="C24" s="31" t="s">
        <v>1035</v>
      </c>
      <c r="D24" s="9">
        <v>45</v>
      </c>
      <c r="E24" s="9">
        <v>19</v>
      </c>
      <c r="F24" s="9">
        <v>4</v>
      </c>
      <c r="G24" s="9">
        <v>22</v>
      </c>
      <c r="H24" s="9">
        <v>22</v>
      </c>
      <c r="I24" s="9">
        <v>87</v>
      </c>
    </row>
    <row r="25" spans="1:9" ht="15">
      <c r="A25" s="8">
        <v>7</v>
      </c>
      <c r="B25" s="9" t="s">
        <v>1043</v>
      </c>
      <c r="C25" s="31" t="s">
        <v>1036</v>
      </c>
      <c r="D25" s="9">
        <v>45</v>
      </c>
      <c r="E25" s="9">
        <v>18</v>
      </c>
      <c r="F25" s="9">
        <v>3</v>
      </c>
      <c r="G25" s="9">
        <v>24</v>
      </c>
      <c r="H25" s="9">
        <v>24</v>
      </c>
      <c r="I25" s="9">
        <v>84</v>
      </c>
    </row>
    <row r="26" spans="1:9" ht="15">
      <c r="A26" s="8">
        <v>8</v>
      </c>
      <c r="B26" s="9" t="s">
        <v>755</v>
      </c>
      <c r="C26" s="31" t="s">
        <v>599</v>
      </c>
      <c r="D26" s="9">
        <v>45</v>
      </c>
      <c r="E26" s="9">
        <v>15</v>
      </c>
      <c r="F26" s="9">
        <v>2</v>
      </c>
      <c r="G26" s="9">
        <v>28</v>
      </c>
      <c r="H26" s="9">
        <v>28</v>
      </c>
      <c r="I26" s="9">
        <v>77</v>
      </c>
    </row>
    <row r="27" spans="1:9" ht="15">
      <c r="A27" s="8">
        <v>9</v>
      </c>
      <c r="B27" s="9" t="s">
        <v>657</v>
      </c>
      <c r="C27" s="31" t="s">
        <v>190</v>
      </c>
      <c r="D27" s="9">
        <v>46</v>
      </c>
      <c r="E27" s="9">
        <v>14</v>
      </c>
      <c r="F27" s="9">
        <v>1</v>
      </c>
      <c r="G27" s="9">
        <v>31</v>
      </c>
      <c r="H27" s="9">
        <v>31</v>
      </c>
      <c r="I27" s="9">
        <v>75</v>
      </c>
    </row>
    <row r="28" spans="1:9" ht="15">
      <c r="A28" s="8">
        <v>10</v>
      </c>
      <c r="B28" s="9" t="s">
        <v>1044</v>
      </c>
      <c r="C28" s="31" t="s">
        <v>1037</v>
      </c>
      <c r="D28" s="9">
        <v>45</v>
      </c>
      <c r="E28" s="9">
        <v>14</v>
      </c>
      <c r="F28" s="9">
        <v>2</v>
      </c>
      <c r="G28" s="9">
        <v>29</v>
      </c>
      <c r="H28" s="9">
        <v>29</v>
      </c>
      <c r="I28" s="9">
        <v>75</v>
      </c>
    </row>
    <row r="29" spans="1:9" ht="15">
      <c r="A29" s="8">
        <v>11</v>
      </c>
      <c r="B29" s="9" t="s">
        <v>592</v>
      </c>
      <c r="C29" s="31" t="s">
        <v>458</v>
      </c>
      <c r="D29" s="9">
        <v>43</v>
      </c>
      <c r="E29" s="9">
        <v>6</v>
      </c>
      <c r="F29" s="9">
        <v>0</v>
      </c>
      <c r="G29" s="9">
        <v>37</v>
      </c>
      <c r="H29" s="9">
        <v>35</v>
      </c>
      <c r="I29" s="9">
        <v>53</v>
      </c>
    </row>
    <row r="30" ht="8.25" customHeight="1">
      <c r="A30" s="22"/>
    </row>
    <row r="31" spans="1:2" ht="17.25">
      <c r="A31" s="22"/>
      <c r="B31" s="16" t="s">
        <v>1045</v>
      </c>
    </row>
    <row r="32" spans="1:9" ht="15">
      <c r="A32" s="6"/>
      <c r="B32" s="6"/>
      <c r="C32" s="7"/>
      <c r="D32" s="7" t="s">
        <v>2</v>
      </c>
      <c r="E32" s="7" t="s">
        <v>3</v>
      </c>
      <c r="F32" s="7" t="s">
        <v>4</v>
      </c>
      <c r="G32" s="7" t="s">
        <v>5</v>
      </c>
      <c r="H32" s="7" t="s">
        <v>6</v>
      </c>
      <c r="I32" s="7" t="s">
        <v>7</v>
      </c>
    </row>
    <row r="33" spans="1:9" ht="15">
      <c r="A33" s="22">
        <v>1</v>
      </c>
      <c r="B33" s="9" t="s">
        <v>1049</v>
      </c>
      <c r="C33" s="31" t="s">
        <v>11</v>
      </c>
      <c r="D33" s="9">
        <v>45</v>
      </c>
      <c r="E33" s="9">
        <v>27</v>
      </c>
      <c r="F33" s="9">
        <v>1</v>
      </c>
      <c r="G33" s="9">
        <v>17</v>
      </c>
      <c r="H33" s="9">
        <v>17</v>
      </c>
      <c r="I33" s="9">
        <v>100</v>
      </c>
    </row>
    <row r="34" spans="1:9" ht="15">
      <c r="A34" s="22">
        <v>2</v>
      </c>
      <c r="B34" s="9" t="s">
        <v>1050</v>
      </c>
      <c r="C34" s="31" t="s">
        <v>1046</v>
      </c>
      <c r="D34" s="9">
        <v>45</v>
      </c>
      <c r="E34" s="9">
        <v>26</v>
      </c>
      <c r="F34" s="9">
        <v>1</v>
      </c>
      <c r="G34" s="9">
        <v>18</v>
      </c>
      <c r="H34" s="9">
        <v>18</v>
      </c>
      <c r="I34" s="9">
        <v>98</v>
      </c>
    </row>
    <row r="35" spans="1:9" ht="15">
      <c r="A35" s="22">
        <v>3</v>
      </c>
      <c r="B35" s="9" t="s">
        <v>1051</v>
      </c>
      <c r="C35" s="31" t="s">
        <v>57</v>
      </c>
      <c r="D35" s="9">
        <v>43</v>
      </c>
      <c r="E35" s="9">
        <v>37</v>
      </c>
      <c r="F35" s="9">
        <v>0</v>
      </c>
      <c r="G35" s="9">
        <v>6</v>
      </c>
      <c r="H35" s="9">
        <v>-14</v>
      </c>
      <c r="I35" s="9">
        <v>97</v>
      </c>
    </row>
    <row r="36" spans="1:9" ht="15">
      <c r="A36" s="22">
        <v>4</v>
      </c>
      <c r="B36" s="9" t="s">
        <v>1052</v>
      </c>
      <c r="C36" s="31" t="s">
        <v>763</v>
      </c>
      <c r="D36" s="9">
        <v>44</v>
      </c>
      <c r="E36" s="9">
        <v>17</v>
      </c>
      <c r="F36" s="9">
        <v>5</v>
      </c>
      <c r="G36" s="9">
        <v>22</v>
      </c>
      <c r="H36" s="9">
        <v>22</v>
      </c>
      <c r="I36" s="9">
        <v>83</v>
      </c>
    </row>
    <row r="37" spans="1:9" ht="15">
      <c r="A37" s="22">
        <v>5</v>
      </c>
      <c r="B37" s="9" t="s">
        <v>1053</v>
      </c>
      <c r="C37" s="31" t="s">
        <v>763</v>
      </c>
      <c r="D37" s="9">
        <v>42</v>
      </c>
      <c r="E37" s="9">
        <v>18</v>
      </c>
      <c r="F37" s="9">
        <v>4</v>
      </c>
      <c r="G37" s="9">
        <v>20</v>
      </c>
      <c r="H37" s="9">
        <v>19</v>
      </c>
      <c r="I37" s="9">
        <v>81</v>
      </c>
    </row>
    <row r="38" spans="1:9" ht="15">
      <c r="A38" s="22">
        <v>6</v>
      </c>
      <c r="B38" s="9" t="s">
        <v>1054</v>
      </c>
      <c r="C38" s="31" t="s">
        <v>1047</v>
      </c>
      <c r="D38" s="9">
        <v>45</v>
      </c>
      <c r="E38" s="9">
        <v>17</v>
      </c>
      <c r="F38" s="9">
        <v>4</v>
      </c>
      <c r="G38" s="9">
        <v>24</v>
      </c>
      <c r="H38" s="9">
        <v>21</v>
      </c>
      <c r="I38" s="9">
        <v>80</v>
      </c>
    </row>
    <row r="39" spans="1:9" ht="15">
      <c r="A39" s="22">
        <v>7</v>
      </c>
      <c r="B39" s="9" t="s">
        <v>1055</v>
      </c>
      <c r="C39" s="31" t="s">
        <v>11</v>
      </c>
      <c r="D39" s="9">
        <v>43</v>
      </c>
      <c r="E39" s="9">
        <v>13</v>
      </c>
      <c r="F39" s="9">
        <v>1</v>
      </c>
      <c r="G39" s="9">
        <v>29</v>
      </c>
      <c r="H39" s="9">
        <v>27</v>
      </c>
      <c r="I39" s="9">
        <v>68</v>
      </c>
    </row>
    <row r="40" spans="1:9" ht="15">
      <c r="A40" s="22">
        <v>8</v>
      </c>
      <c r="B40" t="s">
        <v>1056</v>
      </c>
      <c r="C40" s="77" t="s">
        <v>1013</v>
      </c>
      <c r="D40">
        <v>40</v>
      </c>
      <c r="E40">
        <v>4</v>
      </c>
      <c r="F40">
        <v>1</v>
      </c>
      <c r="G40">
        <v>35</v>
      </c>
      <c r="H40">
        <v>6</v>
      </c>
      <c r="I40">
        <v>20</v>
      </c>
    </row>
    <row r="41" ht="15">
      <c r="B41" t="s">
        <v>1048</v>
      </c>
    </row>
    <row r="43" spans="2:8" ht="18">
      <c r="B43" s="4" t="s">
        <v>50</v>
      </c>
      <c r="C43" s="5"/>
      <c r="D43" s="5"/>
      <c r="E43" s="5"/>
      <c r="F43" s="5"/>
      <c r="G43" s="5"/>
      <c r="H43" s="5"/>
    </row>
    <row r="44" spans="1:8" ht="15">
      <c r="A44" s="6"/>
      <c r="B44" s="6"/>
      <c r="C44" s="7" t="s">
        <v>51</v>
      </c>
      <c r="D44" s="7" t="s">
        <v>2</v>
      </c>
      <c r="E44" s="7" t="s">
        <v>3</v>
      </c>
      <c r="F44" s="7" t="s">
        <v>4</v>
      </c>
      <c r="G44" s="7" t="s">
        <v>5</v>
      </c>
      <c r="H44" s="7" t="s">
        <v>7</v>
      </c>
    </row>
    <row r="45" spans="1:8" ht="15">
      <c r="A45" s="52" t="s">
        <v>720</v>
      </c>
      <c r="B45" s="54" t="s">
        <v>314</v>
      </c>
      <c r="C45" s="76" t="s">
        <v>38</v>
      </c>
      <c r="D45" s="9">
        <v>4</v>
      </c>
      <c r="E45" s="9">
        <v>3</v>
      </c>
      <c r="F45" s="9">
        <v>0</v>
      </c>
      <c r="G45" s="9">
        <v>1</v>
      </c>
      <c r="H45" s="9">
        <v>9</v>
      </c>
    </row>
    <row r="46" spans="1:8" ht="15">
      <c r="A46" s="52" t="s">
        <v>722</v>
      </c>
      <c r="B46" s="54" t="s">
        <v>1067</v>
      </c>
      <c r="C46" s="76" t="s">
        <v>44</v>
      </c>
      <c r="D46" s="9">
        <v>4</v>
      </c>
      <c r="E46" s="9">
        <v>3</v>
      </c>
      <c r="F46" s="9">
        <v>0</v>
      </c>
      <c r="G46" s="9">
        <v>1</v>
      </c>
      <c r="H46" s="9">
        <v>8</v>
      </c>
    </row>
    <row r="47" spans="1:8" ht="15">
      <c r="A47" s="52" t="s">
        <v>724</v>
      </c>
      <c r="B47" s="54" t="s">
        <v>1064</v>
      </c>
      <c r="C47" s="76" t="s">
        <v>1065</v>
      </c>
      <c r="D47" s="9">
        <v>4</v>
      </c>
      <c r="E47" s="9">
        <v>2</v>
      </c>
      <c r="F47" s="9">
        <v>0</v>
      </c>
      <c r="G47" s="9">
        <v>2</v>
      </c>
      <c r="H47" s="9">
        <v>6</v>
      </c>
    </row>
    <row r="48" spans="1:8" ht="15">
      <c r="A48" s="19" t="s">
        <v>726</v>
      </c>
      <c r="B48" s="54" t="s">
        <v>1068</v>
      </c>
      <c r="C48" s="76" t="s">
        <v>1063</v>
      </c>
      <c r="D48" s="9">
        <v>4</v>
      </c>
      <c r="E48" s="9">
        <v>1</v>
      </c>
      <c r="F48" s="9">
        <v>0</v>
      </c>
      <c r="G48" s="9">
        <v>3</v>
      </c>
      <c r="H48" s="9">
        <v>3</v>
      </c>
    </row>
    <row r="49" spans="1:8" ht="15">
      <c r="A49" s="19" t="s">
        <v>729</v>
      </c>
      <c r="B49" s="54" t="s">
        <v>556</v>
      </c>
      <c r="C49" s="76" t="s">
        <v>57</v>
      </c>
      <c r="D49" s="9">
        <v>4</v>
      </c>
      <c r="E49" s="9">
        <v>1</v>
      </c>
      <c r="F49" s="9">
        <v>0</v>
      </c>
      <c r="G49" s="9">
        <v>3</v>
      </c>
      <c r="H49" s="9">
        <v>3</v>
      </c>
    </row>
    <row r="50" spans="1:8" ht="15">
      <c r="A50" s="19"/>
      <c r="B50" s="75"/>
      <c r="C50" s="74"/>
      <c r="D50" s="9"/>
      <c r="E50" s="9"/>
      <c r="F50" s="9"/>
      <c r="G50" s="9"/>
      <c r="H50" s="9"/>
    </row>
    <row r="51" spans="2:8" ht="17.25">
      <c r="B51" s="4" t="s">
        <v>60</v>
      </c>
      <c r="C51" s="11"/>
      <c r="D51" s="11"/>
      <c r="E51" s="11"/>
      <c r="F51" s="11"/>
      <c r="G51" s="11"/>
      <c r="H51" s="11"/>
    </row>
    <row r="52" spans="1:8" ht="15">
      <c r="A52" s="6"/>
      <c r="B52" s="72"/>
      <c r="C52" s="7" t="s">
        <v>51</v>
      </c>
      <c r="D52" s="7" t="s">
        <v>2</v>
      </c>
      <c r="E52" s="7" t="s">
        <v>3</v>
      </c>
      <c r="F52" s="7" t="s">
        <v>4</v>
      </c>
      <c r="G52" s="7" t="s">
        <v>5</v>
      </c>
      <c r="H52" s="7" t="s">
        <v>7</v>
      </c>
    </row>
    <row r="53" spans="1:8" ht="15">
      <c r="A53" s="19" t="s">
        <v>720</v>
      </c>
      <c r="B53" s="54" t="s">
        <v>1057</v>
      </c>
      <c r="C53" s="76" t="s">
        <v>99</v>
      </c>
      <c r="D53" s="9">
        <v>8</v>
      </c>
      <c r="E53" s="9">
        <v>7</v>
      </c>
      <c r="F53" s="9">
        <v>0</v>
      </c>
      <c r="G53" s="9">
        <v>1</v>
      </c>
      <c r="H53" s="9">
        <v>21</v>
      </c>
    </row>
    <row r="54" spans="1:8" ht="15">
      <c r="A54" s="19" t="s">
        <v>722</v>
      </c>
      <c r="B54" s="54" t="s">
        <v>1058</v>
      </c>
      <c r="C54" s="76" t="s">
        <v>448</v>
      </c>
      <c r="D54" s="9">
        <v>8</v>
      </c>
      <c r="E54" s="9">
        <v>7</v>
      </c>
      <c r="F54" s="9">
        <v>0</v>
      </c>
      <c r="G54" s="9">
        <v>1</v>
      </c>
      <c r="H54" s="9">
        <v>20</v>
      </c>
    </row>
    <row r="55" spans="1:8" ht="15">
      <c r="A55" s="19" t="s">
        <v>724</v>
      </c>
      <c r="B55" s="54" t="s">
        <v>1059</v>
      </c>
      <c r="C55" s="76" t="s">
        <v>44</v>
      </c>
      <c r="D55" s="9">
        <v>8</v>
      </c>
      <c r="E55" s="9">
        <v>6</v>
      </c>
      <c r="F55" s="9">
        <v>0</v>
      </c>
      <c r="G55" s="9">
        <v>2</v>
      </c>
      <c r="H55" s="9">
        <v>19</v>
      </c>
    </row>
    <row r="56" spans="1:8" ht="15">
      <c r="A56" s="19" t="s">
        <v>726</v>
      </c>
      <c r="B56" s="54" t="s">
        <v>320</v>
      </c>
      <c r="C56" s="76" t="s">
        <v>38</v>
      </c>
      <c r="D56" s="9">
        <v>9</v>
      </c>
      <c r="E56" s="9">
        <v>6</v>
      </c>
      <c r="F56" s="9">
        <v>0</v>
      </c>
      <c r="G56" s="9">
        <v>3</v>
      </c>
      <c r="H56" s="9">
        <v>14</v>
      </c>
    </row>
    <row r="57" spans="1:8" ht="15">
      <c r="A57" s="19" t="s">
        <v>729</v>
      </c>
      <c r="B57" s="54" t="s">
        <v>1060</v>
      </c>
      <c r="C57" s="76" t="s">
        <v>1061</v>
      </c>
      <c r="D57" s="9">
        <v>7</v>
      </c>
      <c r="E57" s="9">
        <v>3</v>
      </c>
      <c r="F57" s="9">
        <v>0</v>
      </c>
      <c r="G57" s="9">
        <v>4</v>
      </c>
      <c r="H57" s="9">
        <v>8</v>
      </c>
    </row>
    <row r="58" spans="1:8" ht="15">
      <c r="A58" s="19" t="s">
        <v>731</v>
      </c>
      <c r="B58" s="54" t="s">
        <v>556</v>
      </c>
      <c r="C58" s="76" t="s">
        <v>57</v>
      </c>
      <c r="D58" s="9">
        <v>8</v>
      </c>
      <c r="E58" s="9">
        <v>3</v>
      </c>
      <c r="F58" s="9">
        <v>0</v>
      </c>
      <c r="G58" s="9">
        <v>5</v>
      </c>
      <c r="H58" s="9">
        <v>8</v>
      </c>
    </row>
    <row r="59" spans="1:8" ht="15">
      <c r="A59" s="19" t="s">
        <v>740</v>
      </c>
      <c r="B59" s="54" t="s">
        <v>1062</v>
      </c>
      <c r="C59" s="76" t="s">
        <v>1063</v>
      </c>
      <c r="D59" s="9">
        <v>8</v>
      </c>
      <c r="E59" s="9">
        <v>2</v>
      </c>
      <c r="F59" s="9">
        <v>0</v>
      </c>
      <c r="G59" s="9">
        <v>6</v>
      </c>
      <c r="H59" s="9">
        <v>7</v>
      </c>
    </row>
    <row r="60" spans="1:8" ht="15">
      <c r="A60" s="19" t="s">
        <v>741</v>
      </c>
      <c r="B60" s="54" t="s">
        <v>1064</v>
      </c>
      <c r="C60" s="76" t="s">
        <v>1065</v>
      </c>
      <c r="D60" s="9">
        <v>9</v>
      </c>
      <c r="E60" s="9">
        <v>2</v>
      </c>
      <c r="F60" s="9">
        <v>0</v>
      </c>
      <c r="G60" s="9">
        <v>7</v>
      </c>
      <c r="H60" s="9">
        <v>7</v>
      </c>
    </row>
    <row r="61" spans="1:8" ht="15">
      <c r="A61" s="19" t="s">
        <v>743</v>
      </c>
      <c r="B61" s="54" t="s">
        <v>1021</v>
      </c>
      <c r="C61" s="76" t="s">
        <v>1022</v>
      </c>
      <c r="D61" s="9">
        <v>2</v>
      </c>
      <c r="E61" s="9">
        <v>1</v>
      </c>
      <c r="F61" s="9">
        <v>0</v>
      </c>
      <c r="G61" s="9">
        <v>1</v>
      </c>
      <c r="H61" s="9">
        <v>4</v>
      </c>
    </row>
    <row r="62" spans="1:8" ht="15">
      <c r="A62" s="19" t="s">
        <v>1066</v>
      </c>
      <c r="B62" s="54" t="s">
        <v>657</v>
      </c>
      <c r="C62" s="76" t="s">
        <v>190</v>
      </c>
      <c r="D62" s="9">
        <v>7</v>
      </c>
      <c r="E62" s="9">
        <v>0</v>
      </c>
      <c r="F62" s="9">
        <v>0</v>
      </c>
      <c r="G62" s="9">
        <v>6</v>
      </c>
      <c r="H62" s="9">
        <v>2</v>
      </c>
    </row>
    <row r="63" spans="1:8" ht="18">
      <c r="A63" s="19"/>
      <c r="B63" s="49"/>
      <c r="C63" s="50"/>
      <c r="D63" s="9"/>
      <c r="E63" s="9"/>
      <c r="F63" s="9"/>
      <c r="G63" s="9"/>
      <c r="H63" s="9"/>
    </row>
    <row r="64" spans="1:8" ht="17.25">
      <c r="A64" s="41"/>
      <c r="B64" s="73" t="s">
        <v>259</v>
      </c>
      <c r="C64" s="41"/>
      <c r="D64" s="41"/>
      <c r="E64" s="41"/>
      <c r="F64" s="41"/>
      <c r="G64" s="41"/>
      <c r="H64" s="41"/>
    </row>
    <row r="65" ht="15">
      <c r="B65" s="21" t="s">
        <v>1108</v>
      </c>
    </row>
    <row r="67" spans="1:8" ht="17.25">
      <c r="A67" s="65"/>
      <c r="B67" s="68" t="s">
        <v>773</v>
      </c>
      <c r="C67" s="65"/>
      <c r="D67" s="65"/>
      <c r="E67" s="65"/>
      <c r="F67" s="65"/>
      <c r="G67" s="65"/>
      <c r="H67" s="65"/>
    </row>
    <row r="68" spans="2:5" ht="15">
      <c r="B68" s="37" t="s">
        <v>993</v>
      </c>
      <c r="C68" s="43" t="s">
        <v>775</v>
      </c>
      <c r="E68" s="38"/>
    </row>
    <row r="69" spans="2:5" ht="15">
      <c r="B69" s="37" t="s">
        <v>993</v>
      </c>
      <c r="C69" s="43" t="s">
        <v>776</v>
      </c>
      <c r="E69" s="38"/>
    </row>
    <row r="70" spans="2:5" ht="15">
      <c r="B70" s="37" t="s">
        <v>993</v>
      </c>
      <c r="C70" s="43" t="s">
        <v>777</v>
      </c>
      <c r="E70" s="38"/>
    </row>
    <row r="71" spans="2:5" ht="15">
      <c r="B71" s="37"/>
      <c r="E71" s="38"/>
    </row>
    <row r="72" spans="1:8" ht="17.25">
      <c r="A72" s="65"/>
      <c r="B72" s="73" t="s">
        <v>992</v>
      </c>
      <c r="C72" s="65"/>
      <c r="D72" s="65"/>
      <c r="E72" s="65"/>
      <c r="F72" s="65"/>
      <c r="G72" s="65"/>
      <c r="H72" s="65"/>
    </row>
    <row r="73" ht="15">
      <c r="B73" s="37" t="s">
        <v>993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5.25390625" style="0" customWidth="1"/>
    <col min="2" max="2" width="20.375" style="0" customWidth="1"/>
    <col min="3" max="3" width="14.875" style="0" customWidth="1"/>
    <col min="4" max="9" width="4.875" style="0" customWidth="1"/>
  </cols>
  <sheetData>
    <row r="1" spans="1:9" ht="17.25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7.25">
      <c r="A2" s="186" t="s">
        <v>1016</v>
      </c>
      <c r="B2" s="186"/>
      <c r="C2" s="186"/>
      <c r="D2" s="186"/>
      <c r="E2" s="186"/>
      <c r="F2" s="186"/>
      <c r="G2" s="186"/>
      <c r="H2" s="186"/>
      <c r="I2" s="186"/>
    </row>
    <row r="3" spans="1:9" ht="17.25">
      <c r="A3" s="186" t="s">
        <v>746</v>
      </c>
      <c r="B3" s="186"/>
      <c r="C3" s="186"/>
      <c r="D3" s="186"/>
      <c r="E3" s="186"/>
      <c r="F3" s="186"/>
      <c r="G3" s="186"/>
      <c r="H3" s="186"/>
      <c r="I3" s="186"/>
    </row>
    <row r="5" spans="2:8" ht="17.25">
      <c r="B5" s="16" t="s">
        <v>747</v>
      </c>
      <c r="C5" s="8"/>
      <c r="D5" s="9"/>
      <c r="E5" s="9"/>
      <c r="F5" s="9"/>
      <c r="G5" s="9"/>
      <c r="H5" s="9"/>
    </row>
    <row r="6" spans="1:9" ht="1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s="8">
        <v>1</v>
      </c>
      <c r="B7" s="9" t="s">
        <v>583</v>
      </c>
      <c r="C7" s="33" t="s">
        <v>11</v>
      </c>
      <c r="D7" s="9">
        <v>41</v>
      </c>
      <c r="E7" s="9">
        <v>35</v>
      </c>
      <c r="F7" s="9">
        <v>2</v>
      </c>
      <c r="G7" s="9">
        <v>4</v>
      </c>
      <c r="H7" s="9">
        <v>4</v>
      </c>
      <c r="I7" s="9">
        <v>113</v>
      </c>
    </row>
    <row r="8" spans="1:9" ht="15">
      <c r="A8" s="8">
        <v>2</v>
      </c>
      <c r="B8" s="9" t="s">
        <v>748</v>
      </c>
      <c r="C8" s="31" t="s">
        <v>9</v>
      </c>
      <c r="D8" s="9">
        <v>41</v>
      </c>
      <c r="E8" s="9">
        <v>31</v>
      </c>
      <c r="F8" s="9">
        <v>2</v>
      </c>
      <c r="G8" s="9">
        <v>8</v>
      </c>
      <c r="H8" s="9">
        <v>6</v>
      </c>
      <c r="I8" s="9">
        <v>103</v>
      </c>
    </row>
    <row r="9" spans="1:9" ht="15">
      <c r="A9" s="8">
        <v>3</v>
      </c>
      <c r="B9" s="9" t="s">
        <v>995</v>
      </c>
      <c r="C9" s="43" t="s">
        <v>996</v>
      </c>
      <c r="D9" s="9">
        <v>38</v>
      </c>
      <c r="E9" s="9">
        <v>28</v>
      </c>
      <c r="F9" s="9">
        <v>4</v>
      </c>
      <c r="G9" s="9">
        <v>6</v>
      </c>
      <c r="H9" s="9">
        <v>6</v>
      </c>
      <c r="I9" s="9">
        <v>98</v>
      </c>
    </row>
    <row r="10" spans="1:9" ht="15">
      <c r="A10" s="8">
        <v>4</v>
      </c>
      <c r="B10" s="9" t="s">
        <v>997</v>
      </c>
      <c r="C10" s="43" t="s">
        <v>23</v>
      </c>
      <c r="D10" s="9">
        <v>41</v>
      </c>
      <c r="E10" s="9">
        <v>24</v>
      </c>
      <c r="F10" s="9">
        <v>0</v>
      </c>
      <c r="G10" s="9">
        <v>17</v>
      </c>
      <c r="H10" s="9">
        <v>17</v>
      </c>
      <c r="I10" s="9">
        <v>89</v>
      </c>
    </row>
    <row r="11" spans="1:9" ht="15">
      <c r="A11" s="8">
        <v>5</v>
      </c>
      <c r="B11" s="9" t="s">
        <v>466</v>
      </c>
      <c r="C11" s="31" t="s">
        <v>749</v>
      </c>
      <c r="D11" s="9">
        <v>41</v>
      </c>
      <c r="E11" s="9">
        <v>23</v>
      </c>
      <c r="F11" s="9">
        <v>5</v>
      </c>
      <c r="G11" s="9">
        <v>13</v>
      </c>
      <c r="H11" s="9">
        <v>10</v>
      </c>
      <c r="I11" s="9">
        <v>89</v>
      </c>
    </row>
    <row r="12" spans="1:9" ht="15">
      <c r="A12" s="8">
        <v>6</v>
      </c>
      <c r="B12" s="9" t="s">
        <v>998</v>
      </c>
      <c r="C12" s="31" t="s">
        <v>999</v>
      </c>
      <c r="D12" s="9">
        <v>41</v>
      </c>
      <c r="E12" s="9">
        <v>27</v>
      </c>
      <c r="F12" s="9">
        <v>1</v>
      </c>
      <c r="G12" s="9">
        <v>13</v>
      </c>
      <c r="H12" s="9">
        <v>-6</v>
      </c>
      <c r="I12" s="55">
        <v>77</v>
      </c>
    </row>
    <row r="13" spans="1:9" ht="15">
      <c r="A13" s="8">
        <v>7</v>
      </c>
      <c r="B13" s="9" t="s">
        <v>589</v>
      </c>
      <c r="C13" s="31" t="s">
        <v>1000</v>
      </c>
      <c r="D13" s="9">
        <v>41</v>
      </c>
      <c r="E13" s="9">
        <v>16</v>
      </c>
      <c r="F13" s="9">
        <v>1</v>
      </c>
      <c r="G13" s="9">
        <v>24</v>
      </c>
      <c r="H13" s="9">
        <v>24</v>
      </c>
      <c r="I13" s="9">
        <v>74</v>
      </c>
    </row>
    <row r="14" spans="1:9" ht="15">
      <c r="A14" s="8">
        <v>8</v>
      </c>
      <c r="B14" s="9" t="s">
        <v>1001</v>
      </c>
      <c r="C14" s="31" t="s">
        <v>535</v>
      </c>
      <c r="D14" s="9">
        <v>41</v>
      </c>
      <c r="E14" s="9">
        <v>23</v>
      </c>
      <c r="F14" s="9">
        <v>1</v>
      </c>
      <c r="G14" s="9">
        <v>17</v>
      </c>
      <c r="H14" s="9">
        <v>2</v>
      </c>
      <c r="I14" s="55">
        <v>73</v>
      </c>
    </row>
    <row r="15" spans="1:9" ht="15">
      <c r="A15" s="8">
        <v>9</v>
      </c>
      <c r="B15" s="9" t="s">
        <v>1002</v>
      </c>
      <c r="C15" s="43" t="s">
        <v>753</v>
      </c>
      <c r="D15" s="9">
        <v>41</v>
      </c>
      <c r="E15" s="9">
        <v>11</v>
      </c>
      <c r="F15" s="9">
        <v>2</v>
      </c>
      <c r="G15" s="9">
        <v>28</v>
      </c>
      <c r="H15" s="9">
        <v>27</v>
      </c>
      <c r="I15" s="9">
        <v>64</v>
      </c>
    </row>
    <row r="16" spans="1:9" ht="15">
      <c r="A16" s="8">
        <v>10</v>
      </c>
      <c r="B16" s="9" t="s">
        <v>216</v>
      </c>
      <c r="C16" s="31" t="s">
        <v>17</v>
      </c>
      <c r="D16" s="9">
        <v>41</v>
      </c>
      <c r="E16" s="9">
        <v>12</v>
      </c>
      <c r="F16" s="9">
        <v>1</v>
      </c>
      <c r="G16" s="9">
        <v>28</v>
      </c>
      <c r="H16" s="9">
        <v>22</v>
      </c>
      <c r="I16" s="9">
        <v>60</v>
      </c>
    </row>
    <row r="17" spans="1:9" ht="15">
      <c r="A17" s="8">
        <v>11</v>
      </c>
      <c r="B17" s="9" t="s">
        <v>592</v>
      </c>
      <c r="C17" s="31" t="s">
        <v>524</v>
      </c>
      <c r="D17" s="9">
        <v>40</v>
      </c>
      <c r="E17" s="9">
        <v>7</v>
      </c>
      <c r="F17" s="9">
        <v>0</v>
      </c>
      <c r="G17" s="9">
        <v>33</v>
      </c>
      <c r="H17" s="9">
        <v>27</v>
      </c>
      <c r="I17" s="9">
        <v>48</v>
      </c>
    </row>
    <row r="18" spans="1:9" ht="15">
      <c r="A18" s="8">
        <v>12</v>
      </c>
      <c r="B18" s="9" t="s">
        <v>381</v>
      </c>
      <c r="C18" s="31" t="s">
        <v>220</v>
      </c>
      <c r="D18" s="9">
        <v>37</v>
      </c>
      <c r="E18" s="9">
        <v>8</v>
      </c>
      <c r="F18" s="9">
        <v>2</v>
      </c>
      <c r="G18" s="9">
        <v>27</v>
      </c>
      <c r="H18" s="9">
        <v>19</v>
      </c>
      <c r="I18" s="9">
        <v>47</v>
      </c>
    </row>
    <row r="19" ht="15">
      <c r="A19" s="9"/>
    </row>
    <row r="20" spans="1:2" ht="17.25">
      <c r="A20" s="21"/>
      <c r="B20" s="16" t="s">
        <v>212</v>
      </c>
    </row>
    <row r="21" spans="1:9" ht="15">
      <c r="A21" s="6"/>
      <c r="B21" s="6"/>
      <c r="C21" s="7"/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</row>
    <row r="22" spans="1:9" ht="15">
      <c r="A22" s="8">
        <v>1</v>
      </c>
      <c r="B22" s="9" t="s">
        <v>1003</v>
      </c>
      <c r="C22" s="31" t="s">
        <v>1004</v>
      </c>
      <c r="D22" s="9">
        <v>41</v>
      </c>
      <c r="E22" s="9">
        <v>24</v>
      </c>
      <c r="F22" s="9">
        <v>3</v>
      </c>
      <c r="G22" s="9">
        <v>14</v>
      </c>
      <c r="H22" s="9">
        <v>12</v>
      </c>
      <c r="I22" s="9">
        <v>90</v>
      </c>
    </row>
    <row r="23" spans="1:9" ht="15">
      <c r="A23" s="8">
        <v>2</v>
      </c>
      <c r="B23" s="9" t="s">
        <v>1005</v>
      </c>
      <c r="C23" s="31" t="s">
        <v>57</v>
      </c>
      <c r="D23" s="9">
        <v>39</v>
      </c>
      <c r="E23" s="9">
        <v>27</v>
      </c>
      <c r="F23" s="9">
        <v>1</v>
      </c>
      <c r="G23" s="9">
        <v>11</v>
      </c>
      <c r="H23" s="9">
        <v>-2</v>
      </c>
      <c r="I23" s="9">
        <v>81</v>
      </c>
    </row>
    <row r="24" spans="1:9" ht="15">
      <c r="A24" s="8">
        <v>3</v>
      </c>
      <c r="B24" s="9" t="s">
        <v>1006</v>
      </c>
      <c r="C24" s="31" t="s">
        <v>444</v>
      </c>
      <c r="D24" s="9">
        <v>39</v>
      </c>
      <c r="E24" s="9">
        <v>24</v>
      </c>
      <c r="F24" s="9">
        <v>1</v>
      </c>
      <c r="G24" s="9">
        <v>14</v>
      </c>
      <c r="H24" s="9">
        <v>6</v>
      </c>
      <c r="I24" s="9">
        <v>80</v>
      </c>
    </row>
    <row r="25" spans="1:9" ht="15">
      <c r="A25" s="8">
        <v>4</v>
      </c>
      <c r="B25" s="9" t="s">
        <v>657</v>
      </c>
      <c r="C25" s="31" t="s">
        <v>190</v>
      </c>
      <c r="D25" s="9">
        <v>41</v>
      </c>
      <c r="E25" s="9">
        <v>17</v>
      </c>
      <c r="F25" s="9">
        <v>2</v>
      </c>
      <c r="G25" s="9">
        <v>22</v>
      </c>
      <c r="H25" s="9">
        <v>22</v>
      </c>
      <c r="I25" s="9">
        <v>77</v>
      </c>
    </row>
    <row r="26" spans="1:9" ht="15">
      <c r="A26" s="8">
        <v>5</v>
      </c>
      <c r="B26" s="9" t="s">
        <v>1007</v>
      </c>
      <c r="C26" s="31" t="s">
        <v>454</v>
      </c>
      <c r="D26" s="9">
        <v>41</v>
      </c>
      <c r="E26" s="9">
        <v>17</v>
      </c>
      <c r="F26" s="9">
        <v>1</v>
      </c>
      <c r="G26" s="9">
        <v>23</v>
      </c>
      <c r="H26" s="9">
        <v>23</v>
      </c>
      <c r="I26" s="9">
        <v>76</v>
      </c>
    </row>
    <row r="27" spans="1:9" ht="15">
      <c r="A27" s="8">
        <v>6</v>
      </c>
      <c r="B27" s="9" t="s">
        <v>1008</v>
      </c>
      <c r="C27" s="31" t="s">
        <v>1009</v>
      </c>
      <c r="D27" s="9">
        <v>34</v>
      </c>
      <c r="E27" s="9">
        <v>24</v>
      </c>
      <c r="F27" s="9">
        <v>2</v>
      </c>
      <c r="G27" s="9">
        <v>8</v>
      </c>
      <c r="H27" s="9">
        <v>-3</v>
      </c>
      <c r="I27" s="9">
        <v>73</v>
      </c>
    </row>
    <row r="28" spans="1:9" ht="15">
      <c r="A28" s="8">
        <v>7</v>
      </c>
      <c r="B28" s="9" t="s">
        <v>476</v>
      </c>
      <c r="C28" s="31" t="s">
        <v>38</v>
      </c>
      <c r="D28" s="9">
        <v>41</v>
      </c>
      <c r="E28" s="9">
        <v>11</v>
      </c>
      <c r="F28" s="9">
        <v>3</v>
      </c>
      <c r="G28" s="9">
        <v>27</v>
      </c>
      <c r="H28" s="9">
        <v>27</v>
      </c>
      <c r="I28" s="9">
        <v>66</v>
      </c>
    </row>
    <row r="29" spans="1:9" ht="15">
      <c r="A29" s="8">
        <v>8</v>
      </c>
      <c r="B29" s="9" t="s">
        <v>1010</v>
      </c>
      <c r="C29" s="31" t="s">
        <v>675</v>
      </c>
      <c r="D29" s="9">
        <v>40</v>
      </c>
      <c r="E29" s="9">
        <v>17</v>
      </c>
      <c r="F29" s="9">
        <v>1</v>
      </c>
      <c r="G29" s="9">
        <v>22</v>
      </c>
      <c r="H29" s="9">
        <v>2</v>
      </c>
      <c r="I29" s="9">
        <v>55</v>
      </c>
    </row>
    <row r="30" ht="15">
      <c r="A30" s="22"/>
    </row>
    <row r="31" spans="1:2" ht="17.25">
      <c r="A31" s="22"/>
      <c r="B31" s="16" t="s">
        <v>221</v>
      </c>
    </row>
    <row r="32" spans="1:9" ht="15">
      <c r="A32" s="6"/>
      <c r="B32" s="6"/>
      <c r="C32" s="7"/>
      <c r="D32" s="7" t="s">
        <v>2</v>
      </c>
      <c r="E32" s="7" t="s">
        <v>3</v>
      </c>
      <c r="F32" s="7" t="s">
        <v>4</v>
      </c>
      <c r="G32" s="7" t="s">
        <v>5</v>
      </c>
      <c r="H32" s="7" t="s">
        <v>6</v>
      </c>
      <c r="I32" s="7" t="s">
        <v>7</v>
      </c>
    </row>
    <row r="33" spans="1:9" ht="15">
      <c r="A33" s="22">
        <v>1</v>
      </c>
      <c r="B33" s="9" t="s">
        <v>680</v>
      </c>
      <c r="C33" s="31" t="s">
        <v>681</v>
      </c>
      <c r="D33" s="9">
        <v>37</v>
      </c>
      <c r="E33" s="9">
        <v>17</v>
      </c>
      <c r="F33" s="9">
        <v>3</v>
      </c>
      <c r="G33" s="9">
        <v>17</v>
      </c>
      <c r="H33" s="9">
        <v>16</v>
      </c>
      <c r="I33" s="9">
        <v>73</v>
      </c>
    </row>
    <row r="34" spans="1:9" ht="15">
      <c r="A34" s="22">
        <v>2</v>
      </c>
      <c r="B34" s="9" t="s">
        <v>1011</v>
      </c>
      <c r="C34" s="31" t="s">
        <v>57</v>
      </c>
      <c r="D34" s="9">
        <v>34</v>
      </c>
      <c r="E34" s="9">
        <v>21</v>
      </c>
      <c r="F34" s="9">
        <v>2</v>
      </c>
      <c r="G34" s="9">
        <v>11</v>
      </c>
      <c r="H34" s="9">
        <v>4</v>
      </c>
      <c r="I34" s="9">
        <v>71</v>
      </c>
    </row>
    <row r="35" spans="1:9" ht="15">
      <c r="A35" s="22">
        <v>3</v>
      </c>
      <c r="B35" s="9" t="s">
        <v>755</v>
      </c>
      <c r="C35" s="31" t="s">
        <v>599</v>
      </c>
      <c r="D35" s="9">
        <v>37</v>
      </c>
      <c r="E35" s="9">
        <v>11</v>
      </c>
      <c r="F35" s="9">
        <v>0</v>
      </c>
      <c r="G35" s="9">
        <v>26</v>
      </c>
      <c r="H35" s="9">
        <v>29</v>
      </c>
      <c r="I35" s="9">
        <v>62</v>
      </c>
    </row>
    <row r="36" spans="1:9" ht="15">
      <c r="A36" s="22">
        <v>4</v>
      </c>
      <c r="B36" s="9" t="s">
        <v>1012</v>
      </c>
      <c r="C36" s="31" t="s">
        <v>1013</v>
      </c>
      <c r="D36" s="9">
        <v>39</v>
      </c>
      <c r="E36" s="9">
        <v>9</v>
      </c>
      <c r="F36" s="9">
        <v>2</v>
      </c>
      <c r="G36" s="9">
        <v>28</v>
      </c>
      <c r="H36" s="9">
        <v>28</v>
      </c>
      <c r="I36" s="9">
        <v>59</v>
      </c>
    </row>
    <row r="37" spans="1:9" ht="15">
      <c r="A37" s="22">
        <v>5</v>
      </c>
      <c r="B37" s="9" t="s">
        <v>1014</v>
      </c>
      <c r="C37" s="31" t="s">
        <v>1015</v>
      </c>
      <c r="D37" s="9">
        <v>25</v>
      </c>
      <c r="E37" s="9">
        <v>15</v>
      </c>
      <c r="F37" s="9">
        <v>1</v>
      </c>
      <c r="G37" s="9">
        <v>9</v>
      </c>
      <c r="H37" s="9">
        <v>9</v>
      </c>
      <c r="I37" s="9">
        <v>56</v>
      </c>
    </row>
    <row r="38" spans="1:9" ht="15">
      <c r="A38" s="22">
        <v>6</v>
      </c>
      <c r="B38" s="9" t="s">
        <v>677</v>
      </c>
      <c r="C38" s="31" t="s">
        <v>763</v>
      </c>
      <c r="D38" s="9">
        <v>34</v>
      </c>
      <c r="E38" s="9">
        <v>13</v>
      </c>
      <c r="F38" s="9">
        <v>1</v>
      </c>
      <c r="G38" s="9">
        <v>20</v>
      </c>
      <c r="H38" s="9">
        <v>11</v>
      </c>
      <c r="I38" s="9">
        <v>52</v>
      </c>
    </row>
    <row r="39" spans="1:9" ht="15">
      <c r="A39" s="22">
        <v>7</v>
      </c>
      <c r="B39" s="9" t="s">
        <v>770</v>
      </c>
      <c r="C39" s="31" t="s">
        <v>771</v>
      </c>
      <c r="D39" s="9">
        <v>34</v>
      </c>
      <c r="E39" s="9">
        <v>6</v>
      </c>
      <c r="F39" s="9">
        <v>0</v>
      </c>
      <c r="G39" s="9">
        <v>28</v>
      </c>
      <c r="H39" s="9">
        <v>26</v>
      </c>
      <c r="I39" s="9">
        <v>44</v>
      </c>
    </row>
    <row r="41" spans="2:8" ht="18">
      <c r="B41" s="4" t="s">
        <v>50</v>
      </c>
      <c r="C41" s="5"/>
      <c r="D41" s="5"/>
      <c r="E41" s="5"/>
      <c r="F41" s="5"/>
      <c r="G41" s="5"/>
      <c r="H41" s="5"/>
    </row>
    <row r="42" spans="1:8" ht="15">
      <c r="A42" s="6"/>
      <c r="B42" s="6"/>
      <c r="C42" s="7" t="s">
        <v>51</v>
      </c>
      <c r="D42" s="7" t="s">
        <v>2</v>
      </c>
      <c r="E42" s="7" t="s">
        <v>3</v>
      </c>
      <c r="F42" s="7" t="s">
        <v>4</v>
      </c>
      <c r="G42" s="7" t="s">
        <v>5</v>
      </c>
      <c r="H42" s="7" t="s">
        <v>7</v>
      </c>
    </row>
    <row r="43" spans="1:8" ht="15">
      <c r="A43" s="52" t="s">
        <v>720</v>
      </c>
      <c r="B43" s="54" t="s">
        <v>314</v>
      </c>
      <c r="C43" s="53" t="s">
        <v>1017</v>
      </c>
      <c r="D43" s="9">
        <v>6</v>
      </c>
      <c r="E43" s="9">
        <v>5</v>
      </c>
      <c r="F43" s="9">
        <v>0</v>
      </c>
      <c r="G43" s="9">
        <v>1</v>
      </c>
      <c r="H43" s="9">
        <v>14</v>
      </c>
    </row>
    <row r="44" spans="1:8" ht="15">
      <c r="A44" s="52" t="s">
        <v>722</v>
      </c>
      <c r="B44" s="54" t="s">
        <v>1018</v>
      </c>
      <c r="C44" s="53" t="s">
        <v>44</v>
      </c>
      <c r="D44" s="9">
        <v>6</v>
      </c>
      <c r="E44" s="9">
        <v>4</v>
      </c>
      <c r="F44" s="9">
        <v>0</v>
      </c>
      <c r="G44" s="9">
        <v>2</v>
      </c>
      <c r="H44" s="9">
        <v>11</v>
      </c>
    </row>
    <row r="45" spans="1:8" ht="15">
      <c r="A45" s="52" t="s">
        <v>724</v>
      </c>
      <c r="B45" s="54" t="s">
        <v>725</v>
      </c>
      <c r="C45" s="53" t="s">
        <v>57</v>
      </c>
      <c r="D45" s="9">
        <v>6</v>
      </c>
      <c r="E45" s="9">
        <v>2</v>
      </c>
      <c r="F45" s="9">
        <v>0</v>
      </c>
      <c r="G45" s="9">
        <v>4</v>
      </c>
      <c r="H45" s="9">
        <v>8</v>
      </c>
    </row>
    <row r="46" spans="1:8" ht="15">
      <c r="A46" s="19" t="s">
        <v>726</v>
      </c>
      <c r="B46" s="54" t="s">
        <v>1019</v>
      </c>
      <c r="C46" s="53" t="s">
        <v>551</v>
      </c>
      <c r="D46" s="9">
        <v>6</v>
      </c>
      <c r="E46" s="9">
        <v>1</v>
      </c>
      <c r="F46" s="9">
        <v>0</v>
      </c>
      <c r="G46" s="9">
        <v>5</v>
      </c>
      <c r="H46" s="9">
        <v>3</v>
      </c>
    </row>
    <row r="47" spans="1:8" ht="15">
      <c r="A47" s="19"/>
      <c r="B47" s="75"/>
      <c r="C47" s="74"/>
      <c r="D47" s="9"/>
      <c r="E47" s="9"/>
      <c r="F47" s="9"/>
      <c r="G47" s="9"/>
      <c r="H47" s="9"/>
    </row>
    <row r="48" spans="2:8" ht="17.25">
      <c r="B48" s="4" t="s">
        <v>60</v>
      </c>
      <c r="C48" s="11"/>
      <c r="D48" s="11"/>
      <c r="E48" s="11"/>
      <c r="F48" s="11"/>
      <c r="G48" s="11"/>
      <c r="H48" s="11"/>
    </row>
    <row r="49" spans="1:8" ht="15">
      <c r="A49" s="6"/>
      <c r="B49" s="72"/>
      <c r="C49" s="7" t="s">
        <v>51</v>
      </c>
      <c r="D49" s="7" t="s">
        <v>2</v>
      </c>
      <c r="E49" s="7" t="s">
        <v>3</v>
      </c>
      <c r="F49" s="7" t="s">
        <v>4</v>
      </c>
      <c r="G49" s="7" t="s">
        <v>5</v>
      </c>
      <c r="H49" s="7" t="s">
        <v>7</v>
      </c>
    </row>
    <row r="50" spans="1:8" ht="15">
      <c r="A50" s="19" t="s">
        <v>720</v>
      </c>
      <c r="B50" s="54" t="s">
        <v>735</v>
      </c>
      <c r="C50" s="53" t="s">
        <v>448</v>
      </c>
      <c r="D50" s="9">
        <v>6</v>
      </c>
      <c r="E50" s="9">
        <v>6</v>
      </c>
      <c r="F50" s="9">
        <v>0</v>
      </c>
      <c r="G50" s="9">
        <v>0</v>
      </c>
      <c r="H50" s="9">
        <v>16</v>
      </c>
    </row>
    <row r="51" spans="1:8" ht="15">
      <c r="A51" s="19" t="s">
        <v>722</v>
      </c>
      <c r="B51" s="54" t="s">
        <v>320</v>
      </c>
      <c r="C51" s="53" t="s">
        <v>38</v>
      </c>
      <c r="D51" s="9">
        <v>6</v>
      </c>
      <c r="E51" s="9">
        <v>5</v>
      </c>
      <c r="F51" s="9">
        <v>0</v>
      </c>
      <c r="G51" s="9">
        <v>1</v>
      </c>
      <c r="H51" s="9">
        <v>13</v>
      </c>
    </row>
    <row r="52" spans="1:8" ht="15">
      <c r="A52" s="19" t="s">
        <v>724</v>
      </c>
      <c r="B52" s="54" t="s">
        <v>1020</v>
      </c>
      <c r="C52" s="53" t="s">
        <v>44</v>
      </c>
      <c r="D52" s="9">
        <v>6</v>
      </c>
      <c r="E52" s="9">
        <v>4</v>
      </c>
      <c r="F52" s="9">
        <v>0</v>
      </c>
      <c r="G52" s="9">
        <v>2</v>
      </c>
      <c r="H52" s="9">
        <v>10</v>
      </c>
    </row>
    <row r="53" spans="1:8" ht="15">
      <c r="A53" s="19" t="s">
        <v>726</v>
      </c>
      <c r="B53" s="54" t="s">
        <v>657</v>
      </c>
      <c r="C53" s="53" t="s">
        <v>190</v>
      </c>
      <c r="D53" s="9">
        <v>6</v>
      </c>
      <c r="E53" s="9">
        <v>2</v>
      </c>
      <c r="F53" s="9">
        <v>1</v>
      </c>
      <c r="G53" s="9">
        <v>3</v>
      </c>
      <c r="H53" s="9">
        <v>8</v>
      </c>
    </row>
    <row r="54" spans="1:8" ht="15">
      <c r="A54" s="19" t="s">
        <v>729</v>
      </c>
      <c r="B54" s="54" t="s">
        <v>1021</v>
      </c>
      <c r="C54" s="53" t="s">
        <v>1022</v>
      </c>
      <c r="D54" s="9">
        <v>6</v>
      </c>
      <c r="E54" s="9">
        <v>1</v>
      </c>
      <c r="F54" s="9">
        <v>2</v>
      </c>
      <c r="G54" s="9">
        <v>3</v>
      </c>
      <c r="H54" s="9">
        <v>7</v>
      </c>
    </row>
    <row r="55" spans="1:8" ht="15">
      <c r="A55" s="19" t="s">
        <v>731</v>
      </c>
      <c r="B55" s="54" t="s">
        <v>1023</v>
      </c>
      <c r="C55" s="53" t="s">
        <v>551</v>
      </c>
      <c r="D55" s="9">
        <v>6</v>
      </c>
      <c r="E55" s="9">
        <v>1</v>
      </c>
      <c r="F55" s="9">
        <v>1</v>
      </c>
      <c r="G55" s="9">
        <v>4</v>
      </c>
      <c r="H55" s="9">
        <v>2</v>
      </c>
    </row>
    <row r="56" spans="1:8" ht="15">
      <c r="A56" s="19" t="s">
        <v>740</v>
      </c>
      <c r="B56" s="54" t="s">
        <v>739</v>
      </c>
      <c r="C56" s="53" t="s">
        <v>57</v>
      </c>
      <c r="D56" s="9">
        <v>6</v>
      </c>
      <c r="E56" s="9">
        <v>0</v>
      </c>
      <c r="F56" s="9">
        <v>0</v>
      </c>
      <c r="G56" s="9">
        <v>6</v>
      </c>
      <c r="H56" s="9">
        <v>2</v>
      </c>
    </row>
    <row r="57" spans="1:8" ht="18">
      <c r="A57" s="19"/>
      <c r="B57" s="49"/>
      <c r="C57" s="50"/>
      <c r="D57" s="9"/>
      <c r="E57" s="9"/>
      <c r="F57" s="9"/>
      <c r="G57" s="9"/>
      <c r="H57" s="9"/>
    </row>
    <row r="58" spans="1:8" ht="17.25">
      <c r="A58" s="41"/>
      <c r="B58" s="73" t="s">
        <v>259</v>
      </c>
      <c r="C58" s="41"/>
      <c r="D58" s="41"/>
      <c r="E58" s="41"/>
      <c r="F58" s="41"/>
      <c r="G58" s="41"/>
      <c r="H58" s="41"/>
    </row>
    <row r="59" ht="15">
      <c r="B59" s="21" t="s">
        <v>1025</v>
      </c>
    </row>
    <row r="61" spans="1:8" ht="17.25">
      <c r="A61" s="65"/>
      <c r="B61" s="68" t="s">
        <v>773</v>
      </c>
      <c r="C61" s="65"/>
      <c r="D61" s="65"/>
      <c r="E61" s="65"/>
      <c r="F61" s="65"/>
      <c r="G61" s="65"/>
      <c r="H61" s="65"/>
    </row>
    <row r="62" spans="2:5" ht="15">
      <c r="B62" s="37" t="s">
        <v>916</v>
      </c>
      <c r="C62" s="43" t="s">
        <v>775</v>
      </c>
      <c r="E62" s="38"/>
    </row>
    <row r="63" spans="2:5" ht="15">
      <c r="B63" s="37" t="s">
        <v>1024</v>
      </c>
      <c r="C63" s="43" t="s">
        <v>776</v>
      </c>
      <c r="E63" s="38"/>
    </row>
    <row r="64" spans="2:5" ht="15">
      <c r="B64" s="37" t="s">
        <v>677</v>
      </c>
      <c r="C64" s="43" t="s">
        <v>777</v>
      </c>
      <c r="E64" s="38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5.25390625" style="0" customWidth="1"/>
    <col min="2" max="2" width="20.625" style="0" customWidth="1"/>
    <col min="3" max="3" width="15.125" style="0" customWidth="1"/>
    <col min="4" max="8" width="4.75390625" style="0" customWidth="1"/>
    <col min="9" max="9" width="5.00390625" style="0" customWidth="1"/>
  </cols>
  <sheetData>
    <row r="1" spans="1:9" ht="17.25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7.25">
      <c r="A2" s="186" t="s">
        <v>745</v>
      </c>
      <c r="B2" s="186"/>
      <c r="C2" s="186"/>
      <c r="D2" s="186"/>
      <c r="E2" s="186"/>
      <c r="F2" s="186"/>
      <c r="G2" s="186"/>
      <c r="H2" s="186"/>
      <c r="I2" s="186"/>
    </row>
    <row r="3" spans="1:9" ht="17.25">
      <c r="A3" s="186" t="s">
        <v>746</v>
      </c>
      <c r="B3" s="186"/>
      <c r="C3" s="186"/>
      <c r="D3" s="186"/>
      <c r="E3" s="186"/>
      <c r="F3" s="186"/>
      <c r="G3" s="186"/>
      <c r="H3" s="186"/>
      <c r="I3" s="186"/>
    </row>
    <row r="4" spans="1:9" ht="17.25">
      <c r="A4" s="40"/>
      <c r="B4" s="40"/>
      <c r="C4" s="40"/>
      <c r="D4" s="40"/>
      <c r="E4" s="40"/>
      <c r="F4" s="40"/>
      <c r="G4" s="40"/>
      <c r="H4" s="40"/>
      <c r="I4" s="40"/>
    </row>
    <row r="5" spans="2:8" ht="17.25">
      <c r="B5" s="16" t="s">
        <v>212</v>
      </c>
      <c r="C5" s="8"/>
      <c r="D5" s="9"/>
      <c r="E5" s="9"/>
      <c r="F5" s="9"/>
      <c r="G5" s="9"/>
      <c r="H5" s="9"/>
    </row>
    <row r="6" spans="1:9" ht="1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s="8">
        <v>1</v>
      </c>
      <c r="B7" s="9" t="s">
        <v>583</v>
      </c>
      <c r="C7" s="33" t="s">
        <v>11</v>
      </c>
      <c r="D7" s="9">
        <v>35</v>
      </c>
      <c r="E7" s="9">
        <v>30</v>
      </c>
      <c r="F7" s="9">
        <v>1</v>
      </c>
      <c r="G7" s="9">
        <v>4</v>
      </c>
      <c r="H7" s="9">
        <v>4</v>
      </c>
      <c r="I7" s="9">
        <v>96</v>
      </c>
    </row>
    <row r="8" spans="1:9" ht="15">
      <c r="A8" s="8">
        <v>2</v>
      </c>
      <c r="B8" s="9" t="s">
        <v>585</v>
      </c>
      <c r="C8" s="43" t="s">
        <v>522</v>
      </c>
      <c r="D8" s="9">
        <v>35</v>
      </c>
      <c r="E8" s="9">
        <v>29</v>
      </c>
      <c r="F8" s="9">
        <v>0</v>
      </c>
      <c r="G8" s="9">
        <v>6</v>
      </c>
      <c r="H8" s="9">
        <v>6</v>
      </c>
      <c r="I8" s="9">
        <v>93</v>
      </c>
    </row>
    <row r="9" spans="1:9" ht="15">
      <c r="A9" s="8">
        <v>3</v>
      </c>
      <c r="B9" s="9" t="s">
        <v>748</v>
      </c>
      <c r="C9" s="31" t="s">
        <v>9</v>
      </c>
      <c r="D9" s="9">
        <v>35</v>
      </c>
      <c r="E9" s="9">
        <v>25</v>
      </c>
      <c r="F9" s="9">
        <v>2</v>
      </c>
      <c r="G9" s="9">
        <v>8</v>
      </c>
      <c r="H9" s="9">
        <v>5</v>
      </c>
      <c r="I9" s="9">
        <v>84</v>
      </c>
    </row>
    <row r="10" spans="1:9" ht="15">
      <c r="A10" s="8">
        <v>4</v>
      </c>
      <c r="B10" s="9" t="s">
        <v>466</v>
      </c>
      <c r="C10" s="31" t="s">
        <v>749</v>
      </c>
      <c r="D10" s="9">
        <v>35</v>
      </c>
      <c r="E10" s="9">
        <v>22</v>
      </c>
      <c r="F10" s="9">
        <v>1</v>
      </c>
      <c r="G10" s="9">
        <v>12</v>
      </c>
      <c r="H10" s="9">
        <v>12</v>
      </c>
      <c r="I10" s="9">
        <v>80</v>
      </c>
    </row>
    <row r="11" spans="1:9" ht="15">
      <c r="A11" s="8">
        <v>5</v>
      </c>
      <c r="B11" s="9" t="s">
        <v>589</v>
      </c>
      <c r="C11" s="31" t="s">
        <v>328</v>
      </c>
      <c r="D11" s="9">
        <v>35</v>
      </c>
      <c r="E11" s="9">
        <v>18</v>
      </c>
      <c r="F11" s="9">
        <v>0</v>
      </c>
      <c r="G11" s="9">
        <v>17</v>
      </c>
      <c r="H11" s="9">
        <v>17</v>
      </c>
      <c r="I11" s="9">
        <v>71</v>
      </c>
    </row>
    <row r="12" spans="1:9" ht="15">
      <c r="A12" s="8">
        <v>6</v>
      </c>
      <c r="B12" s="9" t="s">
        <v>750</v>
      </c>
      <c r="C12" s="43" t="s">
        <v>23</v>
      </c>
      <c r="D12" s="9">
        <v>35</v>
      </c>
      <c r="E12" s="9">
        <v>15</v>
      </c>
      <c r="F12" s="9">
        <v>2</v>
      </c>
      <c r="G12" s="9">
        <v>18</v>
      </c>
      <c r="H12" s="9">
        <v>18</v>
      </c>
      <c r="I12" s="9">
        <v>67</v>
      </c>
    </row>
    <row r="13" spans="1:9" ht="15">
      <c r="A13" s="8">
        <v>7</v>
      </c>
      <c r="B13" s="9" t="s">
        <v>216</v>
      </c>
      <c r="C13" s="31" t="s">
        <v>17</v>
      </c>
      <c r="D13" s="9">
        <v>35</v>
      </c>
      <c r="E13" s="9">
        <v>14</v>
      </c>
      <c r="F13" s="9">
        <v>1</v>
      </c>
      <c r="G13" s="9">
        <v>20</v>
      </c>
      <c r="H13" s="9">
        <v>20</v>
      </c>
      <c r="I13" s="9">
        <v>64</v>
      </c>
    </row>
    <row r="14" spans="1:9" ht="15">
      <c r="A14" s="8">
        <v>8</v>
      </c>
      <c r="B14" s="9" t="s">
        <v>381</v>
      </c>
      <c r="C14" s="31" t="s">
        <v>220</v>
      </c>
      <c r="D14" s="9">
        <v>35</v>
      </c>
      <c r="E14" s="9">
        <v>9</v>
      </c>
      <c r="F14" s="9">
        <v>2</v>
      </c>
      <c r="G14" s="9">
        <v>24</v>
      </c>
      <c r="H14" s="9">
        <v>24</v>
      </c>
      <c r="I14" s="9">
        <v>55</v>
      </c>
    </row>
    <row r="15" spans="1:9" ht="15">
      <c r="A15" s="8">
        <v>9</v>
      </c>
      <c r="B15" s="9" t="s">
        <v>592</v>
      </c>
      <c r="C15" s="31" t="s">
        <v>524</v>
      </c>
      <c r="D15" s="9">
        <v>35</v>
      </c>
      <c r="E15" s="9">
        <v>9</v>
      </c>
      <c r="F15" s="9">
        <v>1</v>
      </c>
      <c r="G15" s="9">
        <v>25</v>
      </c>
      <c r="H15" s="9">
        <v>25</v>
      </c>
      <c r="I15" s="9">
        <v>54</v>
      </c>
    </row>
    <row r="16" spans="1:9" ht="15">
      <c r="A16" s="8">
        <v>10</v>
      </c>
      <c r="B16" s="9" t="s">
        <v>751</v>
      </c>
      <c r="C16" s="31" t="s">
        <v>444</v>
      </c>
      <c r="D16" s="9">
        <v>35</v>
      </c>
      <c r="E16" s="9">
        <v>9</v>
      </c>
      <c r="F16" s="9">
        <v>0</v>
      </c>
      <c r="G16" s="9">
        <v>26</v>
      </c>
      <c r="H16" s="9">
        <v>23</v>
      </c>
      <c r="I16" s="9">
        <v>50</v>
      </c>
    </row>
    <row r="17" ht="15">
      <c r="A17" s="9"/>
    </row>
    <row r="18" spans="1:2" ht="17.25">
      <c r="A18" s="21"/>
      <c r="B18" s="16" t="s">
        <v>221</v>
      </c>
    </row>
    <row r="19" spans="1:9" ht="15">
      <c r="A19" s="6"/>
      <c r="B19" s="6"/>
      <c r="C19" s="7"/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</row>
    <row r="20" spans="1:9" ht="15">
      <c r="A20" s="8">
        <v>1</v>
      </c>
      <c r="B20" s="9" t="s">
        <v>657</v>
      </c>
      <c r="C20" s="31" t="s">
        <v>190</v>
      </c>
      <c r="D20" s="9">
        <v>35</v>
      </c>
      <c r="E20" s="9">
        <v>24</v>
      </c>
      <c r="F20" s="9">
        <v>1</v>
      </c>
      <c r="G20" s="9">
        <v>10</v>
      </c>
      <c r="H20" s="9">
        <v>10</v>
      </c>
      <c r="I20" s="9">
        <v>84</v>
      </c>
    </row>
    <row r="21" spans="1:9" ht="15">
      <c r="A21" s="8">
        <v>2</v>
      </c>
      <c r="B21" s="9" t="s">
        <v>752</v>
      </c>
      <c r="C21" s="31" t="s">
        <v>753</v>
      </c>
      <c r="D21" s="9">
        <v>35</v>
      </c>
      <c r="E21" s="9">
        <v>21</v>
      </c>
      <c r="F21" s="9">
        <v>4</v>
      </c>
      <c r="G21" s="9">
        <v>10</v>
      </c>
      <c r="H21" s="9">
        <v>10</v>
      </c>
      <c r="I21" s="9">
        <v>81</v>
      </c>
    </row>
    <row r="22" spans="1:9" ht="15">
      <c r="A22" s="8">
        <v>3</v>
      </c>
      <c r="B22" s="9" t="s">
        <v>754</v>
      </c>
      <c r="C22" s="31" t="s">
        <v>44</v>
      </c>
      <c r="D22" s="9">
        <v>35</v>
      </c>
      <c r="E22" s="9">
        <v>19</v>
      </c>
      <c r="F22" s="9">
        <v>2</v>
      </c>
      <c r="G22" s="9">
        <v>14</v>
      </c>
      <c r="H22" s="9">
        <v>14</v>
      </c>
      <c r="I22" s="9">
        <v>75</v>
      </c>
    </row>
    <row r="23" spans="1:9" ht="15">
      <c r="A23" s="8">
        <v>4</v>
      </c>
      <c r="B23" s="9" t="s">
        <v>661</v>
      </c>
      <c r="C23" s="31" t="s">
        <v>605</v>
      </c>
      <c r="D23" s="9">
        <v>35</v>
      </c>
      <c r="E23" s="9">
        <v>17</v>
      </c>
      <c r="F23" s="9">
        <v>3</v>
      </c>
      <c r="G23" s="9">
        <v>15</v>
      </c>
      <c r="H23" s="9">
        <v>15</v>
      </c>
      <c r="I23" s="9">
        <v>72</v>
      </c>
    </row>
    <row r="24" spans="1:9" ht="15">
      <c r="A24" s="8">
        <v>5</v>
      </c>
      <c r="B24" s="9" t="s">
        <v>755</v>
      </c>
      <c r="C24" s="31" t="s">
        <v>599</v>
      </c>
      <c r="D24" s="9">
        <v>35</v>
      </c>
      <c r="E24" s="9">
        <v>17</v>
      </c>
      <c r="F24" s="9">
        <v>2</v>
      </c>
      <c r="G24" s="9">
        <v>16</v>
      </c>
      <c r="H24" s="9">
        <v>16</v>
      </c>
      <c r="I24" s="9">
        <v>71</v>
      </c>
    </row>
    <row r="25" spans="1:9" ht="15">
      <c r="A25" s="8">
        <v>6</v>
      </c>
      <c r="B25" s="9" t="s">
        <v>756</v>
      </c>
      <c r="C25" s="31" t="s">
        <v>757</v>
      </c>
      <c r="D25" s="9">
        <v>35</v>
      </c>
      <c r="E25" s="9">
        <v>17</v>
      </c>
      <c r="F25" s="9">
        <v>2</v>
      </c>
      <c r="G25" s="9">
        <v>16</v>
      </c>
      <c r="H25" s="9">
        <v>12</v>
      </c>
      <c r="I25" s="9">
        <v>67</v>
      </c>
    </row>
    <row r="26" spans="1:9" ht="15">
      <c r="A26" s="8">
        <v>7</v>
      </c>
      <c r="B26" s="9" t="s">
        <v>45</v>
      </c>
      <c r="C26" s="43" t="s">
        <v>758</v>
      </c>
      <c r="D26" s="9">
        <v>35</v>
      </c>
      <c r="E26" s="9">
        <v>16</v>
      </c>
      <c r="F26" s="9">
        <v>0</v>
      </c>
      <c r="G26" s="9">
        <v>19</v>
      </c>
      <c r="H26" s="9">
        <v>19</v>
      </c>
      <c r="I26" s="55">
        <v>67</v>
      </c>
    </row>
    <row r="27" spans="1:9" ht="15">
      <c r="A27" s="8">
        <v>8</v>
      </c>
      <c r="B27" s="9" t="s">
        <v>759</v>
      </c>
      <c r="C27" s="31" t="s">
        <v>649</v>
      </c>
      <c r="D27" s="9">
        <v>35</v>
      </c>
      <c r="E27" s="9">
        <v>9</v>
      </c>
      <c r="F27" s="9">
        <v>2</v>
      </c>
      <c r="G27" s="9">
        <v>24</v>
      </c>
      <c r="H27" s="9">
        <v>36</v>
      </c>
      <c r="I27" s="55">
        <v>67</v>
      </c>
    </row>
    <row r="28" ht="15">
      <c r="A28" s="22"/>
    </row>
    <row r="29" spans="1:2" ht="17.25">
      <c r="A29" s="22"/>
      <c r="B29" s="16" t="s">
        <v>276</v>
      </c>
    </row>
    <row r="30" spans="1:9" ht="15">
      <c r="A30" s="6"/>
      <c r="B30" s="6"/>
      <c r="C30" s="7"/>
      <c r="D30" s="7" t="s">
        <v>2</v>
      </c>
      <c r="E30" s="7" t="s">
        <v>3</v>
      </c>
      <c r="F30" s="7" t="s">
        <v>4</v>
      </c>
      <c r="G30" s="7" t="s">
        <v>5</v>
      </c>
      <c r="H30" s="7" t="s">
        <v>6</v>
      </c>
      <c r="I30" s="7" t="s">
        <v>7</v>
      </c>
    </row>
    <row r="31" spans="1:9" ht="15">
      <c r="A31" s="22">
        <v>1</v>
      </c>
      <c r="B31" s="9" t="s">
        <v>476</v>
      </c>
      <c r="C31" s="31" t="s">
        <v>38</v>
      </c>
      <c r="D31" s="9">
        <v>34</v>
      </c>
      <c r="E31" s="9">
        <v>21</v>
      </c>
      <c r="F31" s="9">
        <v>3</v>
      </c>
      <c r="G31" s="9">
        <v>10</v>
      </c>
      <c r="H31" s="9">
        <v>3</v>
      </c>
      <c r="I31" s="55">
        <v>72</v>
      </c>
    </row>
    <row r="32" spans="1:9" ht="15">
      <c r="A32" s="22">
        <v>2</v>
      </c>
      <c r="B32" s="9" t="s">
        <v>760</v>
      </c>
      <c r="C32" s="31" t="s">
        <v>454</v>
      </c>
      <c r="D32" s="9">
        <v>35</v>
      </c>
      <c r="E32" s="9">
        <v>17</v>
      </c>
      <c r="F32" s="9">
        <v>0</v>
      </c>
      <c r="G32" s="9">
        <v>18</v>
      </c>
      <c r="H32" s="9">
        <v>18</v>
      </c>
      <c r="I32" s="9">
        <v>69</v>
      </c>
    </row>
    <row r="33" spans="1:9" ht="15">
      <c r="A33" s="22">
        <v>3</v>
      </c>
      <c r="B33" s="9" t="s">
        <v>406</v>
      </c>
      <c r="C33" s="31" t="s">
        <v>57</v>
      </c>
      <c r="D33" s="9">
        <v>34</v>
      </c>
      <c r="E33" s="9">
        <v>18</v>
      </c>
      <c r="F33" s="9">
        <v>1</v>
      </c>
      <c r="G33" s="9">
        <v>15</v>
      </c>
      <c r="H33" s="9">
        <v>12</v>
      </c>
      <c r="I33" s="9">
        <v>68</v>
      </c>
    </row>
    <row r="34" spans="1:9" ht="15">
      <c r="A34" s="22">
        <v>4</v>
      </c>
      <c r="B34" s="9" t="s">
        <v>761</v>
      </c>
      <c r="C34" s="31" t="s">
        <v>762</v>
      </c>
      <c r="D34" s="9">
        <v>34</v>
      </c>
      <c r="E34" s="9">
        <v>17</v>
      </c>
      <c r="F34" s="9">
        <v>1</v>
      </c>
      <c r="G34" s="9">
        <v>16</v>
      </c>
      <c r="H34" s="9">
        <v>15</v>
      </c>
      <c r="I34" s="9">
        <v>68</v>
      </c>
    </row>
    <row r="35" spans="1:9" ht="15">
      <c r="A35" s="22">
        <v>5</v>
      </c>
      <c r="B35" s="9" t="s">
        <v>680</v>
      </c>
      <c r="C35" s="31" t="s">
        <v>681</v>
      </c>
      <c r="D35" s="9">
        <v>35</v>
      </c>
      <c r="E35" s="9">
        <v>16</v>
      </c>
      <c r="F35" s="9">
        <v>1</v>
      </c>
      <c r="G35" s="9">
        <v>18</v>
      </c>
      <c r="H35" s="9">
        <v>11</v>
      </c>
      <c r="I35" s="55">
        <v>61</v>
      </c>
    </row>
    <row r="36" spans="1:9" ht="15">
      <c r="A36" s="22">
        <v>6</v>
      </c>
      <c r="B36" s="9" t="s">
        <v>677</v>
      </c>
      <c r="C36" s="31" t="s">
        <v>763</v>
      </c>
      <c r="D36" s="9">
        <v>35</v>
      </c>
      <c r="E36" s="9">
        <v>14</v>
      </c>
      <c r="F36" s="9">
        <v>1</v>
      </c>
      <c r="G36" s="9">
        <v>20</v>
      </c>
      <c r="H36" s="9">
        <v>17</v>
      </c>
      <c r="I36" s="9">
        <v>61</v>
      </c>
    </row>
    <row r="37" spans="1:9" ht="15">
      <c r="A37" s="22">
        <v>7</v>
      </c>
      <c r="B37" s="9" t="s">
        <v>764</v>
      </c>
      <c r="C37" s="43" t="s">
        <v>765</v>
      </c>
      <c r="D37" s="9">
        <v>32</v>
      </c>
      <c r="E37" s="9">
        <v>18</v>
      </c>
      <c r="F37" s="9">
        <v>1</v>
      </c>
      <c r="G37" s="9">
        <v>13</v>
      </c>
      <c r="H37" s="9">
        <v>-2</v>
      </c>
      <c r="I37" s="55">
        <v>54</v>
      </c>
    </row>
    <row r="38" spans="1:9" ht="15">
      <c r="A38" s="22">
        <v>8</v>
      </c>
      <c r="B38" s="9" t="s">
        <v>766</v>
      </c>
      <c r="C38" s="31" t="s">
        <v>767</v>
      </c>
      <c r="D38" s="9">
        <v>35</v>
      </c>
      <c r="E38" s="9">
        <v>9</v>
      </c>
      <c r="F38" s="9">
        <v>4</v>
      </c>
      <c r="G38" s="9">
        <v>22</v>
      </c>
      <c r="H38" s="9">
        <v>17</v>
      </c>
      <c r="I38" s="9">
        <v>52</v>
      </c>
    </row>
    <row r="39" spans="1:9" ht="15">
      <c r="A39" s="22">
        <v>9</v>
      </c>
      <c r="B39" s="9" t="s">
        <v>768</v>
      </c>
      <c r="C39" s="31" t="s">
        <v>769</v>
      </c>
      <c r="D39" s="9">
        <v>32</v>
      </c>
      <c r="E39" s="9">
        <v>13</v>
      </c>
      <c r="F39" s="9">
        <v>2</v>
      </c>
      <c r="G39" s="9">
        <v>17</v>
      </c>
      <c r="H39" s="9">
        <v>3</v>
      </c>
      <c r="I39" s="9">
        <v>46</v>
      </c>
    </row>
    <row r="40" spans="1:9" ht="15">
      <c r="A40" s="22">
        <v>10</v>
      </c>
      <c r="B40" s="9" t="s">
        <v>770</v>
      </c>
      <c r="C40" s="31" t="s">
        <v>771</v>
      </c>
      <c r="D40" s="9">
        <v>35</v>
      </c>
      <c r="E40" s="9">
        <v>6</v>
      </c>
      <c r="F40" s="9">
        <v>1</v>
      </c>
      <c r="G40" s="9">
        <v>28</v>
      </c>
      <c r="H40" s="9">
        <v>25</v>
      </c>
      <c r="I40" s="55">
        <v>45</v>
      </c>
    </row>
    <row r="41" spans="1:9" ht="15">
      <c r="A41" s="22">
        <v>11</v>
      </c>
      <c r="B41" s="9" t="s">
        <v>772</v>
      </c>
      <c r="C41" s="31" t="s">
        <v>684</v>
      </c>
      <c r="D41" s="9">
        <v>17</v>
      </c>
      <c r="E41" s="9">
        <v>7</v>
      </c>
      <c r="F41" s="9">
        <v>0</v>
      </c>
      <c r="G41" s="9">
        <v>10</v>
      </c>
      <c r="H41" s="9">
        <v>-4</v>
      </c>
      <c r="I41" s="55">
        <v>17</v>
      </c>
    </row>
    <row r="42" spans="1:9" ht="15">
      <c r="A42" s="22">
        <v>12</v>
      </c>
      <c r="B42" s="9" t="s">
        <v>621</v>
      </c>
      <c r="C42" s="31" t="s">
        <v>540</v>
      </c>
      <c r="D42" s="9">
        <v>14</v>
      </c>
      <c r="E42" s="9">
        <v>4</v>
      </c>
      <c r="F42" s="9">
        <v>1</v>
      </c>
      <c r="G42" s="9">
        <v>9</v>
      </c>
      <c r="H42" s="9">
        <v>1</v>
      </c>
      <c r="I42" s="9">
        <v>15</v>
      </c>
    </row>
    <row r="43" spans="1:9" ht="15">
      <c r="A43" s="22"/>
      <c r="B43" s="9"/>
      <c r="C43" s="31"/>
      <c r="D43" s="9"/>
      <c r="E43" s="9"/>
      <c r="F43" s="9"/>
      <c r="G43" s="9"/>
      <c r="H43" s="9"/>
      <c r="I43" s="9"/>
    </row>
    <row r="44" spans="2:8" ht="18">
      <c r="B44" s="4" t="s">
        <v>50</v>
      </c>
      <c r="C44" s="5"/>
      <c r="D44" s="5"/>
      <c r="E44" s="5"/>
      <c r="F44" s="5"/>
      <c r="G44" s="5"/>
      <c r="H44" s="5"/>
    </row>
    <row r="45" spans="1:8" ht="15">
      <c r="A45" s="6"/>
      <c r="B45" s="6"/>
      <c r="C45" s="7" t="s">
        <v>51</v>
      </c>
      <c r="D45" s="7" t="s">
        <v>2</v>
      </c>
      <c r="E45" s="7" t="s">
        <v>3</v>
      </c>
      <c r="F45" s="7" t="s">
        <v>4</v>
      </c>
      <c r="G45" s="7" t="s">
        <v>5</v>
      </c>
      <c r="H45" s="7" t="s">
        <v>7</v>
      </c>
    </row>
    <row r="46" spans="1:8" ht="15">
      <c r="A46" s="52" t="s">
        <v>720</v>
      </c>
      <c r="B46" s="54" t="s">
        <v>721</v>
      </c>
      <c r="C46" s="53" t="s">
        <v>428</v>
      </c>
      <c r="D46" s="37">
        <v>5</v>
      </c>
      <c r="E46" s="37">
        <v>5</v>
      </c>
      <c r="F46" s="37">
        <v>0</v>
      </c>
      <c r="G46" s="37">
        <v>0</v>
      </c>
      <c r="H46" s="37">
        <v>14</v>
      </c>
    </row>
    <row r="47" spans="1:8" ht="15">
      <c r="A47" s="52" t="s">
        <v>722</v>
      </c>
      <c r="B47" s="54" t="s">
        <v>723</v>
      </c>
      <c r="C47" s="53" t="s">
        <v>38</v>
      </c>
      <c r="D47" s="37">
        <v>5</v>
      </c>
      <c r="E47" s="37">
        <v>4</v>
      </c>
      <c r="F47" s="37">
        <v>0</v>
      </c>
      <c r="G47" s="37">
        <v>1</v>
      </c>
      <c r="H47" s="37">
        <v>13</v>
      </c>
    </row>
    <row r="48" spans="1:8" ht="15">
      <c r="A48" s="52" t="s">
        <v>724</v>
      </c>
      <c r="B48" s="54" t="s">
        <v>725</v>
      </c>
      <c r="C48" s="53" t="s">
        <v>57</v>
      </c>
      <c r="D48" s="37">
        <v>5</v>
      </c>
      <c r="E48" s="37">
        <v>2</v>
      </c>
      <c r="F48" s="37">
        <v>0</v>
      </c>
      <c r="G48" s="37">
        <v>3</v>
      </c>
      <c r="H48" s="37">
        <v>6</v>
      </c>
    </row>
    <row r="49" spans="1:8" ht="15">
      <c r="A49" s="19" t="s">
        <v>726</v>
      </c>
      <c r="B49" s="54" t="s">
        <v>727</v>
      </c>
      <c r="C49" s="53" t="s">
        <v>728</v>
      </c>
      <c r="D49" s="9">
        <v>5</v>
      </c>
      <c r="E49" s="9">
        <v>2</v>
      </c>
      <c r="F49" s="9">
        <v>0</v>
      </c>
      <c r="G49" s="9">
        <v>3</v>
      </c>
      <c r="H49" s="9">
        <v>6</v>
      </c>
    </row>
    <row r="50" spans="1:8" ht="15">
      <c r="A50" s="19" t="s">
        <v>729</v>
      </c>
      <c r="B50" s="54" t="s">
        <v>730</v>
      </c>
      <c r="C50" s="53" t="s">
        <v>551</v>
      </c>
      <c r="D50" s="9">
        <v>5</v>
      </c>
      <c r="E50" s="9">
        <v>2</v>
      </c>
      <c r="F50" s="9">
        <v>0</v>
      </c>
      <c r="G50" s="9">
        <v>3</v>
      </c>
      <c r="H50" s="9">
        <v>6</v>
      </c>
    </row>
    <row r="51" spans="1:8" ht="17.25" customHeight="1">
      <c r="A51" s="19" t="s">
        <v>731</v>
      </c>
      <c r="B51" s="54" t="s">
        <v>732</v>
      </c>
      <c r="C51" s="53" t="s">
        <v>733</v>
      </c>
      <c r="D51" s="9">
        <v>5</v>
      </c>
      <c r="E51" s="9">
        <v>0</v>
      </c>
      <c r="F51" s="9">
        <v>0</v>
      </c>
      <c r="G51" s="9">
        <v>5</v>
      </c>
      <c r="H51" s="9">
        <v>0</v>
      </c>
    </row>
    <row r="52" ht="17.25" customHeight="1"/>
    <row r="53" spans="2:8" ht="17.25" customHeight="1">
      <c r="B53" s="4" t="s">
        <v>60</v>
      </c>
      <c r="C53" s="11"/>
      <c r="D53" s="11"/>
      <c r="E53" s="11"/>
      <c r="F53" s="11"/>
      <c r="G53" s="11"/>
      <c r="H53" s="11"/>
    </row>
    <row r="54" spans="1:8" ht="17.25" customHeight="1">
      <c r="A54" s="6"/>
      <c r="B54" s="6"/>
      <c r="C54" s="7" t="s">
        <v>51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7</v>
      </c>
    </row>
    <row r="55" spans="1:8" ht="17.25" customHeight="1">
      <c r="A55" s="19" t="s">
        <v>720</v>
      </c>
      <c r="B55" s="54" t="s">
        <v>734</v>
      </c>
      <c r="C55" s="53" t="s">
        <v>44</v>
      </c>
      <c r="D55" s="9">
        <v>8</v>
      </c>
      <c r="E55" s="9">
        <v>7</v>
      </c>
      <c r="F55" s="9">
        <v>0</v>
      </c>
      <c r="G55" s="9">
        <v>1</v>
      </c>
      <c r="H55" s="9">
        <v>22</v>
      </c>
    </row>
    <row r="56" spans="1:8" ht="17.25" customHeight="1">
      <c r="A56" s="19" t="s">
        <v>722</v>
      </c>
      <c r="B56" s="54" t="s">
        <v>735</v>
      </c>
      <c r="C56" s="53" t="s">
        <v>448</v>
      </c>
      <c r="D56" s="9">
        <v>8</v>
      </c>
      <c r="E56" s="9">
        <v>7</v>
      </c>
      <c r="F56" s="9">
        <v>0</v>
      </c>
      <c r="G56" s="9">
        <v>1</v>
      </c>
      <c r="H56" s="23">
        <v>18</v>
      </c>
    </row>
    <row r="57" spans="1:8" ht="17.25" customHeight="1">
      <c r="A57" s="19" t="s">
        <v>724</v>
      </c>
      <c r="B57" s="54" t="s">
        <v>736</v>
      </c>
      <c r="C57" s="53" t="s">
        <v>549</v>
      </c>
      <c r="D57" s="9">
        <v>8</v>
      </c>
      <c r="E57" s="9">
        <v>5</v>
      </c>
      <c r="F57" s="9">
        <v>0</v>
      </c>
      <c r="G57" s="9">
        <v>3</v>
      </c>
      <c r="H57" s="9">
        <v>15</v>
      </c>
    </row>
    <row r="58" spans="1:8" ht="17.25" customHeight="1">
      <c r="A58" s="19" t="s">
        <v>726</v>
      </c>
      <c r="B58" s="54" t="s">
        <v>737</v>
      </c>
      <c r="C58" s="53" t="s">
        <v>38</v>
      </c>
      <c r="D58" s="9">
        <v>8</v>
      </c>
      <c r="E58" s="9">
        <v>4</v>
      </c>
      <c r="F58" s="9">
        <v>0</v>
      </c>
      <c r="G58" s="9">
        <v>4</v>
      </c>
      <c r="H58" s="9">
        <v>13</v>
      </c>
    </row>
    <row r="59" spans="1:8" ht="17.25" customHeight="1">
      <c r="A59" s="19" t="s">
        <v>729</v>
      </c>
      <c r="B59" s="54" t="s">
        <v>738</v>
      </c>
      <c r="C59" s="53" t="s">
        <v>524</v>
      </c>
      <c r="D59" s="37">
        <v>8</v>
      </c>
      <c r="E59" s="37">
        <v>4</v>
      </c>
      <c r="F59" s="37">
        <v>0</v>
      </c>
      <c r="G59" s="37">
        <v>4</v>
      </c>
      <c r="H59" s="37">
        <v>12</v>
      </c>
    </row>
    <row r="60" spans="1:8" ht="17.25" customHeight="1">
      <c r="A60" s="19" t="s">
        <v>731</v>
      </c>
      <c r="B60" s="54" t="s">
        <v>739</v>
      </c>
      <c r="C60" s="53" t="s">
        <v>57</v>
      </c>
      <c r="D60" s="9">
        <v>8</v>
      </c>
      <c r="E60" s="9">
        <v>2</v>
      </c>
      <c r="F60" s="9">
        <v>1</v>
      </c>
      <c r="G60" s="9">
        <v>5</v>
      </c>
      <c r="H60" s="23">
        <v>9</v>
      </c>
    </row>
    <row r="61" spans="1:8" ht="17.25" customHeight="1">
      <c r="A61" s="19" t="s">
        <v>740</v>
      </c>
      <c r="B61" s="54" t="s">
        <v>545</v>
      </c>
      <c r="C61" s="53" t="s">
        <v>733</v>
      </c>
      <c r="D61" s="9">
        <v>8</v>
      </c>
      <c r="E61" s="9">
        <v>2</v>
      </c>
      <c r="F61" s="9">
        <v>0</v>
      </c>
      <c r="G61" s="9">
        <v>6</v>
      </c>
      <c r="H61" s="9">
        <v>7</v>
      </c>
    </row>
    <row r="62" spans="1:8" ht="15">
      <c r="A62" s="19" t="s">
        <v>741</v>
      </c>
      <c r="B62" s="54" t="s">
        <v>742</v>
      </c>
      <c r="C62" s="53" t="s">
        <v>428</v>
      </c>
      <c r="D62" s="9">
        <v>8</v>
      </c>
      <c r="E62" s="9">
        <v>2</v>
      </c>
      <c r="F62" s="9">
        <v>1</v>
      </c>
      <c r="G62" s="9">
        <v>5</v>
      </c>
      <c r="H62" s="9">
        <v>6</v>
      </c>
    </row>
    <row r="63" spans="1:8" ht="15">
      <c r="A63" s="19" t="s">
        <v>743</v>
      </c>
      <c r="B63" s="54" t="s">
        <v>744</v>
      </c>
      <c r="C63" s="53" t="s">
        <v>551</v>
      </c>
      <c r="D63" s="9">
        <v>8</v>
      </c>
      <c r="E63" s="9">
        <v>2</v>
      </c>
      <c r="F63" s="9">
        <v>0</v>
      </c>
      <c r="G63" s="9">
        <v>6</v>
      </c>
      <c r="H63" s="23">
        <v>6</v>
      </c>
    </row>
    <row r="65" spans="1:8" ht="17.25">
      <c r="A65" s="41"/>
      <c r="B65" s="73" t="s">
        <v>259</v>
      </c>
      <c r="C65" s="41"/>
      <c r="D65" s="41"/>
      <c r="E65" s="41"/>
      <c r="F65" s="41"/>
      <c r="G65" s="41"/>
      <c r="H65" s="41"/>
    </row>
    <row r="66" ht="15">
      <c r="B66" s="21" t="s">
        <v>454</v>
      </c>
    </row>
    <row r="68" spans="1:8" ht="17.25">
      <c r="A68" s="65"/>
      <c r="B68" s="68" t="s">
        <v>773</v>
      </c>
      <c r="C68" s="65"/>
      <c r="D68" s="65"/>
      <c r="E68" s="65"/>
      <c r="F68" s="65"/>
      <c r="G68" s="65"/>
      <c r="H68" s="65"/>
    </row>
    <row r="69" spans="2:5" ht="15">
      <c r="B69" s="37" t="s">
        <v>748</v>
      </c>
      <c r="C69" s="43" t="s">
        <v>775</v>
      </c>
      <c r="E69" s="38"/>
    </row>
    <row r="70" spans="2:5" ht="17.25" customHeight="1">
      <c r="B70" s="37" t="s">
        <v>657</v>
      </c>
      <c r="C70" s="43" t="s">
        <v>776</v>
      </c>
      <c r="E70" s="38"/>
    </row>
    <row r="71" spans="2:5" ht="15">
      <c r="B71" s="37" t="s">
        <v>774</v>
      </c>
      <c r="C71" s="43" t="s">
        <v>777</v>
      </c>
      <c r="E71" s="38"/>
    </row>
    <row r="72" spans="2:5" ht="15">
      <c r="B72" s="37"/>
      <c r="E72" s="38"/>
    </row>
    <row r="73" spans="1:8" ht="17.25">
      <c r="A73" s="65"/>
      <c r="B73" s="73" t="s">
        <v>992</v>
      </c>
      <c r="C73" s="65"/>
      <c r="D73" s="65"/>
      <c r="E73" s="65"/>
      <c r="F73" s="65"/>
      <c r="G73" s="65"/>
      <c r="H73" s="65"/>
    </row>
    <row r="74" ht="15">
      <c r="B74" s="37" t="s">
        <v>994</v>
      </c>
    </row>
  </sheetData>
  <sheetProtection/>
  <mergeCells count="3">
    <mergeCell ref="A1:I1"/>
    <mergeCell ref="A2:I2"/>
    <mergeCell ref="A3:I3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SheetLayoutView="100" zoomScalePageLayoutView="0" workbookViewId="0" topLeftCell="A1">
      <selection activeCell="A1" sqref="A1:I1"/>
    </sheetView>
  </sheetViews>
  <sheetFormatPr defaultColWidth="11.00390625" defaultRowHeight="15.75" outlineLevelRow="1" outlineLevelCol="1"/>
  <cols>
    <col min="1" max="1" width="4.50390625" style="0" customWidth="1"/>
    <col min="2" max="2" width="26.375" style="0" customWidth="1"/>
    <col min="3" max="3" width="16.25390625" style="0" customWidth="1"/>
    <col min="4" max="5" width="5.00390625" style="0" customWidth="1"/>
    <col min="6" max="6" width="4.50390625" style="0" customWidth="1"/>
    <col min="7" max="7" width="4.625" style="0" customWidth="1"/>
    <col min="8" max="8" width="4.25390625" style="0" customWidth="1"/>
    <col min="9" max="10" width="5.00390625" style="0" customWidth="1"/>
    <col min="11" max="12" width="11.00390625" style="0" hidden="1" customWidth="1" outlineLevel="1"/>
    <col min="13" max="13" width="4.25390625" style="0" customWidth="1" collapsed="1"/>
  </cols>
  <sheetData>
    <row r="1" spans="1:10" ht="20.25" customHeight="1">
      <c r="A1" s="186" t="s">
        <v>371</v>
      </c>
      <c r="B1" s="186"/>
      <c r="C1" s="186"/>
      <c r="D1" s="186"/>
      <c r="E1" s="186"/>
      <c r="F1" s="186"/>
      <c r="G1" s="186"/>
      <c r="H1" s="186"/>
      <c r="I1" s="186"/>
      <c r="J1" s="40"/>
    </row>
    <row r="2" spans="1:10" ht="20.25" customHeight="1">
      <c r="A2" s="186" t="s">
        <v>635</v>
      </c>
      <c r="B2" s="186"/>
      <c r="C2" s="186"/>
      <c r="D2" s="186"/>
      <c r="E2" s="186"/>
      <c r="F2" s="186"/>
      <c r="G2" s="186"/>
      <c r="H2" s="186"/>
      <c r="I2" s="186"/>
      <c r="J2" s="40"/>
    </row>
    <row r="3" spans="1:10" ht="20.25" customHeight="1" hidden="1" outlineLevel="1">
      <c r="A3" s="186" t="s">
        <v>490</v>
      </c>
      <c r="B3" s="186"/>
      <c r="C3" s="186"/>
      <c r="D3" s="186"/>
      <c r="E3" s="186"/>
      <c r="F3" s="186"/>
      <c r="G3" s="186"/>
      <c r="H3" s="186"/>
      <c r="I3" s="186"/>
      <c r="J3" s="40"/>
    </row>
    <row r="4" spans="1:10" ht="6.75" customHeight="1" collapsed="1">
      <c r="A4" s="4"/>
      <c r="B4" s="5"/>
      <c r="C4" s="5"/>
      <c r="D4" s="5"/>
      <c r="E4" s="5"/>
      <c r="F4" s="5"/>
      <c r="G4" s="5"/>
      <c r="H4" s="15"/>
      <c r="I4" s="15"/>
      <c r="J4" s="15"/>
    </row>
    <row r="5" spans="1:10" ht="5.25" customHeight="1">
      <c r="A5" s="4"/>
      <c r="B5" s="5"/>
      <c r="C5" s="5"/>
      <c r="D5" s="5"/>
      <c r="E5" s="5"/>
      <c r="F5" s="5"/>
      <c r="G5" s="5"/>
      <c r="H5" s="15"/>
      <c r="I5" s="15"/>
      <c r="J5" s="15"/>
    </row>
    <row r="6" spans="2:8" ht="20.25" customHeight="1">
      <c r="B6" s="16" t="s">
        <v>212</v>
      </c>
      <c r="C6" s="8"/>
      <c r="D6" s="9"/>
      <c r="E6" s="9"/>
      <c r="F6" s="9"/>
      <c r="G6" s="9"/>
      <c r="H6" s="9"/>
    </row>
    <row r="7" spans="1:12" ht="20.25" customHeight="1">
      <c r="A7" s="6"/>
      <c r="B7" s="6"/>
      <c r="C7" s="7"/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K7" s="7" t="s">
        <v>636</v>
      </c>
      <c r="L7" s="7" t="s">
        <v>637</v>
      </c>
    </row>
    <row r="8" spans="1:13" ht="20.25" customHeight="1">
      <c r="A8" s="8">
        <v>1</v>
      </c>
      <c r="B8" s="9" t="s">
        <v>583</v>
      </c>
      <c r="C8" s="31" t="s">
        <v>11</v>
      </c>
      <c r="D8" s="9">
        <v>35</v>
      </c>
      <c r="E8" s="9">
        <v>30</v>
      </c>
      <c r="F8" s="9">
        <v>0</v>
      </c>
      <c r="G8" s="9">
        <v>5</v>
      </c>
      <c r="H8" s="9">
        <v>5</v>
      </c>
      <c r="I8" s="9">
        <v>95</v>
      </c>
      <c r="J8" s="9"/>
      <c r="K8" t="s">
        <v>638</v>
      </c>
      <c r="M8" t="s">
        <v>542</v>
      </c>
    </row>
    <row r="9" spans="1:11" ht="20.25" customHeight="1">
      <c r="A9" s="8">
        <v>2</v>
      </c>
      <c r="B9" s="9" t="s">
        <v>639</v>
      </c>
      <c r="C9" s="31" t="s">
        <v>254</v>
      </c>
      <c r="D9" s="9">
        <v>35</v>
      </c>
      <c r="E9" s="9">
        <v>29</v>
      </c>
      <c r="F9" s="9">
        <v>0</v>
      </c>
      <c r="G9" s="9">
        <v>6</v>
      </c>
      <c r="H9" s="9">
        <v>6</v>
      </c>
      <c r="I9" s="9">
        <v>93</v>
      </c>
      <c r="J9" s="9"/>
      <c r="K9" t="s">
        <v>640</v>
      </c>
    </row>
    <row r="10" spans="1:11" ht="20.25" customHeight="1">
      <c r="A10" s="8">
        <v>3</v>
      </c>
      <c r="B10" s="9" t="s">
        <v>641</v>
      </c>
      <c r="C10" s="31" t="s">
        <v>442</v>
      </c>
      <c r="D10" s="9">
        <v>35</v>
      </c>
      <c r="E10" s="9">
        <v>20</v>
      </c>
      <c r="F10" s="9">
        <v>2</v>
      </c>
      <c r="G10" s="9">
        <v>13</v>
      </c>
      <c r="H10" s="9">
        <v>13</v>
      </c>
      <c r="I10" s="9">
        <v>77</v>
      </c>
      <c r="J10" s="9"/>
      <c r="K10" t="s">
        <v>642</v>
      </c>
    </row>
    <row r="11" spans="1:11" ht="20.25" customHeight="1">
      <c r="A11" s="8">
        <v>4</v>
      </c>
      <c r="B11" s="9" t="s">
        <v>585</v>
      </c>
      <c r="C11" s="43" t="s">
        <v>522</v>
      </c>
      <c r="D11" s="9">
        <v>29</v>
      </c>
      <c r="E11" s="9">
        <v>23</v>
      </c>
      <c r="F11" s="9">
        <v>0</v>
      </c>
      <c r="G11" s="9">
        <v>6</v>
      </c>
      <c r="H11" s="9">
        <v>6</v>
      </c>
      <c r="I11" s="9">
        <v>75</v>
      </c>
      <c r="J11" s="9"/>
      <c r="K11" t="s">
        <v>643</v>
      </c>
    </row>
    <row r="12" spans="1:11" ht="20.25" customHeight="1">
      <c r="A12" s="8">
        <v>5</v>
      </c>
      <c r="B12" s="9" t="s">
        <v>644</v>
      </c>
      <c r="C12" s="31" t="s">
        <v>17</v>
      </c>
      <c r="D12" s="9">
        <v>34</v>
      </c>
      <c r="E12" s="9">
        <v>17</v>
      </c>
      <c r="F12" s="9">
        <v>1</v>
      </c>
      <c r="G12" s="9">
        <v>16</v>
      </c>
      <c r="H12" s="9">
        <v>16</v>
      </c>
      <c r="I12" s="9">
        <v>69</v>
      </c>
      <c r="J12" s="9"/>
      <c r="K12" t="s">
        <v>645</v>
      </c>
    </row>
    <row r="13" spans="1:11" ht="20.25" customHeight="1">
      <c r="A13" s="8">
        <v>6</v>
      </c>
      <c r="B13" s="9" t="s">
        <v>592</v>
      </c>
      <c r="C13" s="31" t="s">
        <v>524</v>
      </c>
      <c r="D13" s="9">
        <v>35</v>
      </c>
      <c r="E13" s="9">
        <v>20</v>
      </c>
      <c r="F13" s="9">
        <v>2</v>
      </c>
      <c r="G13" s="9">
        <v>13</v>
      </c>
      <c r="H13" s="9">
        <v>-4</v>
      </c>
      <c r="I13" s="9">
        <v>60</v>
      </c>
      <c r="J13" s="9"/>
      <c r="K13" t="s">
        <v>646</v>
      </c>
    </row>
    <row r="14" spans="1:10" ht="20.25" customHeight="1">
      <c r="A14" s="8">
        <v>7</v>
      </c>
      <c r="B14" s="9" t="s">
        <v>381</v>
      </c>
      <c r="C14" s="31" t="s">
        <v>220</v>
      </c>
      <c r="D14" s="9">
        <v>32</v>
      </c>
      <c r="E14" s="9">
        <v>13</v>
      </c>
      <c r="F14" s="9">
        <v>1</v>
      </c>
      <c r="G14" s="9">
        <v>18</v>
      </c>
      <c r="H14" s="9">
        <v>18</v>
      </c>
      <c r="I14" s="9">
        <v>59</v>
      </c>
      <c r="J14" s="9"/>
    </row>
    <row r="15" spans="1:13" ht="20.25" customHeight="1">
      <c r="A15" s="8">
        <v>8</v>
      </c>
      <c r="B15" s="9" t="s">
        <v>647</v>
      </c>
      <c r="C15" s="43" t="s">
        <v>527</v>
      </c>
      <c r="D15" s="9">
        <v>32</v>
      </c>
      <c r="E15" s="9">
        <v>12</v>
      </c>
      <c r="F15" s="9">
        <v>0</v>
      </c>
      <c r="G15" s="9">
        <v>20</v>
      </c>
      <c r="H15" s="9">
        <v>20</v>
      </c>
      <c r="I15" s="9">
        <v>56</v>
      </c>
      <c r="J15" s="9"/>
      <c r="M15" t="s">
        <v>542</v>
      </c>
    </row>
    <row r="16" spans="1:13" ht="20.25" customHeight="1">
      <c r="A16" s="8">
        <v>9</v>
      </c>
      <c r="B16" s="9" t="s">
        <v>648</v>
      </c>
      <c r="C16" s="31" t="s">
        <v>649</v>
      </c>
      <c r="D16" s="9">
        <v>33</v>
      </c>
      <c r="E16" s="9">
        <v>9</v>
      </c>
      <c r="F16" s="9">
        <v>0</v>
      </c>
      <c r="G16" s="9">
        <v>24</v>
      </c>
      <c r="H16" s="9">
        <v>24</v>
      </c>
      <c r="I16" s="9">
        <v>51</v>
      </c>
      <c r="J16" s="9"/>
      <c r="K16" t="s">
        <v>650</v>
      </c>
      <c r="M16" t="s">
        <v>542</v>
      </c>
    </row>
    <row r="17" spans="1:13" ht="20.25" customHeight="1">
      <c r="A17" s="8">
        <v>10</v>
      </c>
      <c r="B17" s="9" t="s">
        <v>651</v>
      </c>
      <c r="C17" s="31" t="s">
        <v>444</v>
      </c>
      <c r="D17" s="9">
        <v>31</v>
      </c>
      <c r="E17" s="9">
        <v>7</v>
      </c>
      <c r="F17" s="9">
        <v>1</v>
      </c>
      <c r="G17" s="9">
        <v>23</v>
      </c>
      <c r="H17" s="9">
        <v>23</v>
      </c>
      <c r="I17" s="9">
        <v>46</v>
      </c>
      <c r="J17" s="9"/>
      <c r="K17" t="s">
        <v>652</v>
      </c>
      <c r="M17" t="s">
        <v>542</v>
      </c>
    </row>
    <row r="18" spans="1:13" ht="9" customHeight="1">
      <c r="A18" s="9"/>
      <c r="M18" s="44"/>
    </row>
    <row r="19" spans="1:13" ht="20.25" customHeight="1">
      <c r="A19" s="21"/>
      <c r="B19" s="16" t="s">
        <v>221</v>
      </c>
      <c r="M19" s="21"/>
    </row>
    <row r="20" spans="1:13" ht="20.25" customHeight="1">
      <c r="A20" s="6"/>
      <c r="B20" s="6"/>
      <c r="C20" s="7"/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M20" s="21"/>
    </row>
    <row r="21" spans="1:13" ht="20.25" customHeight="1">
      <c r="A21" s="8">
        <v>1</v>
      </c>
      <c r="B21" s="9" t="s">
        <v>653</v>
      </c>
      <c r="C21" s="31" t="s">
        <v>536</v>
      </c>
      <c r="D21" s="9">
        <v>35</v>
      </c>
      <c r="E21" s="9">
        <v>22</v>
      </c>
      <c r="F21" s="9">
        <v>2</v>
      </c>
      <c r="G21" s="9">
        <v>11</v>
      </c>
      <c r="H21" s="9">
        <v>11</v>
      </c>
      <c r="I21" s="9">
        <v>81</v>
      </c>
      <c r="J21" s="9"/>
      <c r="K21" t="s">
        <v>654</v>
      </c>
      <c r="M21" t="s">
        <v>542</v>
      </c>
    </row>
    <row r="22" spans="1:13" ht="20.25" customHeight="1">
      <c r="A22" s="8">
        <v>2</v>
      </c>
      <c r="B22" s="9" t="s">
        <v>655</v>
      </c>
      <c r="C22" s="31" t="s">
        <v>656</v>
      </c>
      <c r="D22" s="9">
        <v>35</v>
      </c>
      <c r="E22" s="9">
        <v>19</v>
      </c>
      <c r="F22" s="9">
        <v>2</v>
      </c>
      <c r="G22" s="9">
        <v>14</v>
      </c>
      <c r="H22" s="9">
        <v>14</v>
      </c>
      <c r="I22" s="9">
        <v>75</v>
      </c>
      <c r="J22" s="9"/>
      <c r="M22" s="45"/>
    </row>
    <row r="23" spans="1:11" ht="20.25" customHeight="1">
      <c r="A23" s="8">
        <v>3</v>
      </c>
      <c r="B23" s="9" t="s">
        <v>657</v>
      </c>
      <c r="C23" s="31" t="s">
        <v>190</v>
      </c>
      <c r="D23" s="9">
        <v>33</v>
      </c>
      <c r="E23" s="9">
        <v>26</v>
      </c>
      <c r="F23" s="9">
        <v>1</v>
      </c>
      <c r="G23" s="9">
        <v>6</v>
      </c>
      <c r="H23" s="9">
        <v>-6</v>
      </c>
      <c r="I23" s="9">
        <v>74</v>
      </c>
      <c r="J23" s="9"/>
      <c r="K23" t="s">
        <v>658</v>
      </c>
    </row>
    <row r="24" spans="1:13" ht="20.25" customHeight="1">
      <c r="A24" s="8">
        <v>4</v>
      </c>
      <c r="B24" s="9" t="s">
        <v>659</v>
      </c>
      <c r="C24" s="31" t="s">
        <v>660</v>
      </c>
      <c r="D24" s="9">
        <v>34</v>
      </c>
      <c r="E24" s="9">
        <v>20</v>
      </c>
      <c r="F24" s="9">
        <v>0</v>
      </c>
      <c r="G24" s="9">
        <v>14</v>
      </c>
      <c r="H24" s="9">
        <v>14</v>
      </c>
      <c r="I24" s="9">
        <v>74</v>
      </c>
      <c r="J24" s="9"/>
      <c r="M24" t="s">
        <v>542</v>
      </c>
    </row>
    <row r="25" spans="1:13" ht="20.25" customHeight="1">
      <c r="A25" s="8">
        <v>5</v>
      </c>
      <c r="B25" s="9" t="s">
        <v>406</v>
      </c>
      <c r="C25" s="31" t="s">
        <v>57</v>
      </c>
      <c r="D25" s="9">
        <v>35</v>
      </c>
      <c r="E25" s="9">
        <v>19</v>
      </c>
      <c r="F25" s="9">
        <v>0</v>
      </c>
      <c r="G25" s="9">
        <v>16</v>
      </c>
      <c r="H25" s="9">
        <v>16</v>
      </c>
      <c r="I25" s="9">
        <v>73</v>
      </c>
      <c r="J25" s="9"/>
      <c r="M25" t="s">
        <v>542</v>
      </c>
    </row>
    <row r="26" spans="1:11" ht="20.25" customHeight="1">
      <c r="A26" s="8">
        <v>6</v>
      </c>
      <c r="B26" s="9" t="s">
        <v>661</v>
      </c>
      <c r="C26" s="31" t="s">
        <v>662</v>
      </c>
      <c r="D26" s="9">
        <v>35</v>
      </c>
      <c r="E26" s="9">
        <v>18</v>
      </c>
      <c r="F26" s="9">
        <v>2</v>
      </c>
      <c r="G26" s="9">
        <v>15</v>
      </c>
      <c r="H26" s="9">
        <v>15</v>
      </c>
      <c r="I26" s="9">
        <v>73</v>
      </c>
      <c r="J26" s="9"/>
      <c r="K26" t="s">
        <v>663</v>
      </c>
    </row>
    <row r="27" spans="1:11" ht="20.25" customHeight="1">
      <c r="A27" s="8">
        <v>7</v>
      </c>
      <c r="B27" s="9" t="s">
        <v>664</v>
      </c>
      <c r="C27" s="31" t="s">
        <v>36</v>
      </c>
      <c r="D27" s="9">
        <v>30</v>
      </c>
      <c r="E27" s="9">
        <v>19</v>
      </c>
      <c r="F27" s="9">
        <v>1</v>
      </c>
      <c r="G27" s="9">
        <v>10</v>
      </c>
      <c r="H27" s="9">
        <v>10</v>
      </c>
      <c r="I27" s="9">
        <v>69</v>
      </c>
      <c r="J27" s="9"/>
      <c r="K27" t="s">
        <v>665</v>
      </c>
    </row>
    <row r="28" spans="1:13" ht="20.25" customHeight="1">
      <c r="A28" s="8">
        <v>8</v>
      </c>
      <c r="B28" s="9" t="s">
        <v>598</v>
      </c>
      <c r="C28" s="33" t="s">
        <v>599</v>
      </c>
      <c r="D28" s="9">
        <v>35</v>
      </c>
      <c r="E28" s="9">
        <v>4</v>
      </c>
      <c r="F28" s="9">
        <v>2</v>
      </c>
      <c r="G28" s="9">
        <v>29</v>
      </c>
      <c r="H28" s="9">
        <v>50</v>
      </c>
      <c r="I28" s="9">
        <v>66</v>
      </c>
      <c r="J28" s="9"/>
      <c r="K28" t="s">
        <v>666</v>
      </c>
      <c r="M28" t="s">
        <v>542</v>
      </c>
    </row>
    <row r="29" spans="1:11" ht="20.25" customHeight="1">
      <c r="A29" s="8">
        <v>9</v>
      </c>
      <c r="B29" s="9" t="s">
        <v>667</v>
      </c>
      <c r="C29" s="31" t="s">
        <v>668</v>
      </c>
      <c r="D29" s="9">
        <v>32</v>
      </c>
      <c r="E29" s="9">
        <v>14</v>
      </c>
      <c r="F29" s="9">
        <v>3</v>
      </c>
      <c r="G29" s="9">
        <v>15</v>
      </c>
      <c r="H29" s="9">
        <v>15</v>
      </c>
      <c r="I29" s="9">
        <v>63</v>
      </c>
      <c r="J29" s="9"/>
      <c r="K29" t="s">
        <v>669</v>
      </c>
    </row>
    <row r="30" spans="1:13" ht="20.25" customHeight="1">
      <c r="A30" s="8">
        <v>10</v>
      </c>
      <c r="B30" s="9" t="s">
        <v>670</v>
      </c>
      <c r="C30" s="31" t="s">
        <v>324</v>
      </c>
      <c r="D30" s="9">
        <v>35</v>
      </c>
      <c r="E30" s="9">
        <v>13</v>
      </c>
      <c r="F30" s="9">
        <v>2</v>
      </c>
      <c r="G30" s="9">
        <v>20</v>
      </c>
      <c r="H30" s="9">
        <v>20</v>
      </c>
      <c r="I30" s="9">
        <v>63</v>
      </c>
      <c r="J30" s="9"/>
      <c r="K30" t="s">
        <v>671</v>
      </c>
      <c r="L30" t="s">
        <v>671</v>
      </c>
      <c r="M30" s="46"/>
    </row>
    <row r="31" spans="1:10" ht="20.25" customHeight="1">
      <c r="A31" s="8">
        <v>11</v>
      </c>
      <c r="B31" s="9" t="s">
        <v>672</v>
      </c>
      <c r="C31" s="31" t="s">
        <v>673</v>
      </c>
      <c r="D31" s="9">
        <v>29</v>
      </c>
      <c r="E31" s="9">
        <v>12</v>
      </c>
      <c r="F31" s="9">
        <v>2</v>
      </c>
      <c r="G31" s="9">
        <v>15</v>
      </c>
      <c r="H31" s="9">
        <v>15</v>
      </c>
      <c r="I31" s="9">
        <v>55</v>
      </c>
      <c r="J31" s="9"/>
    </row>
    <row r="32" spans="1:13" ht="20.25" customHeight="1">
      <c r="A32" s="8">
        <v>12</v>
      </c>
      <c r="B32" s="9" t="s">
        <v>674</v>
      </c>
      <c r="C32" s="31" t="s">
        <v>675</v>
      </c>
      <c r="D32" s="9">
        <v>34</v>
      </c>
      <c r="E32" s="9">
        <v>9</v>
      </c>
      <c r="F32" s="9">
        <v>1</v>
      </c>
      <c r="G32" s="9">
        <v>24</v>
      </c>
      <c r="H32" s="9">
        <v>24</v>
      </c>
      <c r="I32" s="9">
        <v>53</v>
      </c>
      <c r="J32" s="9"/>
      <c r="K32" t="s">
        <v>676</v>
      </c>
      <c r="M32" t="s">
        <v>542</v>
      </c>
    </row>
    <row r="33" spans="1:13" ht="9.75" customHeight="1">
      <c r="A33" s="22"/>
      <c r="M33" s="45"/>
    </row>
    <row r="34" spans="1:13" ht="20.25" customHeight="1">
      <c r="A34" s="22"/>
      <c r="B34" s="16" t="s">
        <v>276</v>
      </c>
      <c r="M34" s="45"/>
    </row>
    <row r="35" spans="1:13" ht="20.25" customHeight="1">
      <c r="A35" s="6"/>
      <c r="B35" s="6"/>
      <c r="C35" s="7"/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M35" s="45"/>
    </row>
    <row r="36" spans="1:13" ht="20.25" customHeight="1">
      <c r="A36" s="22">
        <v>1</v>
      </c>
      <c r="B36" s="9" t="s">
        <v>677</v>
      </c>
      <c r="C36" s="31" t="s">
        <v>678</v>
      </c>
      <c r="D36" s="9">
        <v>28</v>
      </c>
      <c r="E36" s="9">
        <v>21</v>
      </c>
      <c r="F36" s="9">
        <v>2</v>
      </c>
      <c r="G36" s="9">
        <v>5</v>
      </c>
      <c r="H36" s="9">
        <v>5</v>
      </c>
      <c r="I36" s="9">
        <v>72</v>
      </c>
      <c r="J36" t="s">
        <v>542</v>
      </c>
      <c r="K36" t="s">
        <v>679</v>
      </c>
      <c r="L36" t="s">
        <v>679</v>
      </c>
      <c r="M36" s="46"/>
    </row>
    <row r="37" spans="1:10" ht="20.25" customHeight="1">
      <c r="A37" s="22">
        <v>2</v>
      </c>
      <c r="B37" s="9" t="s">
        <v>476</v>
      </c>
      <c r="C37" s="31" t="s">
        <v>38</v>
      </c>
      <c r="D37" s="9">
        <v>30</v>
      </c>
      <c r="E37" s="9">
        <v>18</v>
      </c>
      <c r="F37" s="9">
        <v>2</v>
      </c>
      <c r="G37" s="9">
        <v>10</v>
      </c>
      <c r="H37" s="9">
        <v>10</v>
      </c>
      <c r="I37" s="9">
        <v>68</v>
      </c>
      <c r="J37" s="9"/>
    </row>
    <row r="38" spans="1:13" ht="20.25" customHeight="1">
      <c r="A38" s="22">
        <v>3</v>
      </c>
      <c r="B38" s="9" t="s">
        <v>680</v>
      </c>
      <c r="C38" s="43" t="s">
        <v>681</v>
      </c>
      <c r="D38" s="9">
        <v>31</v>
      </c>
      <c r="E38" s="9">
        <v>17</v>
      </c>
      <c r="F38" s="9">
        <v>3</v>
      </c>
      <c r="G38" s="9">
        <v>11</v>
      </c>
      <c r="H38" s="9">
        <v>11</v>
      </c>
      <c r="I38" s="9">
        <v>68</v>
      </c>
      <c r="J38" s="9"/>
      <c r="M38" s="45"/>
    </row>
    <row r="39" spans="1:10" ht="20.25" customHeight="1">
      <c r="A39" s="22">
        <v>4</v>
      </c>
      <c r="B39" s="9" t="s">
        <v>682</v>
      </c>
      <c r="C39" s="31" t="s">
        <v>454</v>
      </c>
      <c r="D39" s="9">
        <v>34</v>
      </c>
      <c r="E39" s="9">
        <v>11</v>
      </c>
      <c r="F39" s="9">
        <v>0</v>
      </c>
      <c r="G39" s="9">
        <v>23</v>
      </c>
      <c r="H39" s="9">
        <v>35</v>
      </c>
      <c r="I39" s="9">
        <v>68</v>
      </c>
      <c r="J39" s="9"/>
    </row>
    <row r="40" spans="1:13" ht="20.25" customHeight="1">
      <c r="A40" s="22">
        <v>5</v>
      </c>
      <c r="B40" s="9" t="s">
        <v>683</v>
      </c>
      <c r="C40" s="31" t="s">
        <v>684</v>
      </c>
      <c r="D40" s="9">
        <v>28</v>
      </c>
      <c r="E40" s="9">
        <v>13</v>
      </c>
      <c r="F40" s="9">
        <v>3</v>
      </c>
      <c r="G40" s="9">
        <v>12</v>
      </c>
      <c r="H40" s="9">
        <v>12</v>
      </c>
      <c r="I40" s="9">
        <v>57</v>
      </c>
      <c r="J40" s="9"/>
      <c r="K40" t="s">
        <v>685</v>
      </c>
      <c r="L40" t="s">
        <v>685</v>
      </c>
      <c r="M40" s="45"/>
    </row>
    <row r="41" spans="1:13" ht="20.25" customHeight="1">
      <c r="A41" s="22">
        <v>6</v>
      </c>
      <c r="B41" s="9" t="s">
        <v>686</v>
      </c>
      <c r="C41" s="31" t="s">
        <v>279</v>
      </c>
      <c r="D41" s="9">
        <v>31</v>
      </c>
      <c r="E41" s="9">
        <v>12</v>
      </c>
      <c r="F41" s="9">
        <v>2</v>
      </c>
      <c r="G41" s="9">
        <v>17</v>
      </c>
      <c r="H41" s="9">
        <v>17</v>
      </c>
      <c r="I41" s="9">
        <v>57</v>
      </c>
      <c r="J41" s="9"/>
      <c r="K41" t="s">
        <v>687</v>
      </c>
      <c r="L41" t="s">
        <v>688</v>
      </c>
      <c r="M41" s="45"/>
    </row>
    <row r="42" spans="1:13" ht="20.25" customHeight="1">
      <c r="A42" s="22">
        <v>7</v>
      </c>
      <c r="B42" s="9" t="s">
        <v>621</v>
      </c>
      <c r="C42" s="33" t="s">
        <v>540</v>
      </c>
      <c r="D42" s="9">
        <v>22</v>
      </c>
      <c r="E42" s="9">
        <v>9</v>
      </c>
      <c r="F42" s="9">
        <v>0</v>
      </c>
      <c r="G42" s="9">
        <v>13</v>
      </c>
      <c r="H42" s="9">
        <v>13</v>
      </c>
      <c r="I42" s="9">
        <v>40</v>
      </c>
      <c r="J42" s="9"/>
      <c r="K42" t="s">
        <v>689</v>
      </c>
      <c r="L42" t="s">
        <v>688</v>
      </c>
      <c r="M42" s="46"/>
    </row>
    <row r="43" spans="1:11" ht="20.25" customHeight="1">
      <c r="A43" s="22">
        <v>8</v>
      </c>
      <c r="B43" s="9" t="s">
        <v>690</v>
      </c>
      <c r="C43" s="31" t="s">
        <v>691</v>
      </c>
      <c r="D43" s="9">
        <v>19</v>
      </c>
      <c r="E43" s="9">
        <v>10</v>
      </c>
      <c r="F43" s="9">
        <v>0</v>
      </c>
      <c r="G43" s="9">
        <v>9</v>
      </c>
      <c r="H43" s="9">
        <v>9</v>
      </c>
      <c r="I43" s="9">
        <v>39</v>
      </c>
      <c r="J43" s="9"/>
      <c r="K43" t="s">
        <v>692</v>
      </c>
    </row>
    <row r="44" spans="1:13" ht="20.25" customHeight="1">
      <c r="A44" s="22">
        <v>9</v>
      </c>
      <c r="B44" s="9" t="s">
        <v>693</v>
      </c>
      <c r="C44" s="31" t="s">
        <v>694</v>
      </c>
      <c r="D44" s="9">
        <v>22</v>
      </c>
      <c r="E44" s="9">
        <v>4</v>
      </c>
      <c r="F44" s="9">
        <v>1</v>
      </c>
      <c r="G44" s="9">
        <v>17</v>
      </c>
      <c r="H44" s="9">
        <v>14</v>
      </c>
      <c r="I44" s="9">
        <v>28</v>
      </c>
      <c r="J44" s="9" t="s">
        <v>695</v>
      </c>
      <c r="K44" t="s">
        <v>696</v>
      </c>
      <c r="L44" t="s">
        <v>688</v>
      </c>
      <c r="M44" s="45"/>
    </row>
    <row r="45" spans="1:13" ht="16.5" customHeight="1">
      <c r="A45" s="47" t="s">
        <v>695</v>
      </c>
      <c r="B45" s="48" t="s">
        <v>697</v>
      </c>
      <c r="C45" s="9"/>
      <c r="D45" s="9"/>
      <c r="E45" s="9"/>
      <c r="F45" s="9"/>
      <c r="G45" s="9"/>
      <c r="H45" s="9"/>
      <c r="I45" s="9"/>
      <c r="J45" s="9"/>
      <c r="M45" s="45"/>
    </row>
    <row r="46" spans="1:13" ht="7.5" customHeight="1">
      <c r="A46" s="22" t="s">
        <v>719</v>
      </c>
      <c r="B46" s="9"/>
      <c r="C46" s="9"/>
      <c r="D46" s="9"/>
      <c r="E46" s="9"/>
      <c r="F46" s="9"/>
      <c r="G46" s="9"/>
      <c r="H46" s="9"/>
      <c r="I46" s="9"/>
      <c r="J46" s="9"/>
      <c r="M46" s="45"/>
    </row>
    <row r="47" spans="2:9" ht="18">
      <c r="B47" s="4" t="s">
        <v>50</v>
      </c>
      <c r="C47" s="5"/>
      <c r="D47" s="5"/>
      <c r="E47" s="5"/>
      <c r="F47" s="5"/>
      <c r="G47" s="5"/>
      <c r="H47" s="5"/>
      <c r="I47" t="s">
        <v>704</v>
      </c>
    </row>
    <row r="48" spans="1:9" ht="15">
      <c r="A48" s="6"/>
      <c r="B48" s="6"/>
      <c r="C48" s="7" t="s">
        <v>51</v>
      </c>
      <c r="D48" s="7" t="s">
        <v>2</v>
      </c>
      <c r="E48" s="7" t="s">
        <v>3</v>
      </c>
      <c r="F48" s="7" t="s">
        <v>4</v>
      </c>
      <c r="G48" s="7" t="s">
        <v>5</v>
      </c>
      <c r="H48" s="7" t="s">
        <v>7</v>
      </c>
      <c r="I48" t="s">
        <v>704</v>
      </c>
    </row>
    <row r="49" spans="1:9" ht="18">
      <c r="A49" s="8">
        <v>1</v>
      </c>
      <c r="B49" s="71" t="s">
        <v>314</v>
      </c>
      <c r="C49" s="50" t="s">
        <v>38</v>
      </c>
      <c r="D49" s="9">
        <v>7</v>
      </c>
      <c r="E49" s="9">
        <v>7</v>
      </c>
      <c r="F49" s="9">
        <v>0</v>
      </c>
      <c r="G49" s="9">
        <v>0</v>
      </c>
      <c r="H49" s="9">
        <v>21</v>
      </c>
      <c r="I49" t="s">
        <v>704</v>
      </c>
    </row>
    <row r="50" spans="1:9" ht="18">
      <c r="A50" s="8">
        <v>2</v>
      </c>
      <c r="B50" s="71" t="s">
        <v>705</v>
      </c>
      <c r="C50" s="50" t="s">
        <v>44</v>
      </c>
      <c r="D50" s="9">
        <v>7</v>
      </c>
      <c r="E50" s="9">
        <v>5</v>
      </c>
      <c r="F50" s="9">
        <v>0</v>
      </c>
      <c r="G50" s="9">
        <v>2</v>
      </c>
      <c r="H50" s="9">
        <v>13</v>
      </c>
      <c r="I50" t="s">
        <v>704</v>
      </c>
    </row>
    <row r="51" spans="1:9" ht="18">
      <c r="A51" s="8">
        <v>3</v>
      </c>
      <c r="B51" s="71" t="s">
        <v>706</v>
      </c>
      <c r="C51" s="50" t="s">
        <v>546</v>
      </c>
      <c r="D51" s="9">
        <v>7</v>
      </c>
      <c r="E51" s="9">
        <v>4</v>
      </c>
      <c r="F51" s="9">
        <v>0</v>
      </c>
      <c r="G51" s="9">
        <v>3</v>
      </c>
      <c r="H51" s="9">
        <v>12</v>
      </c>
      <c r="I51" t="s">
        <v>704</v>
      </c>
    </row>
    <row r="52" spans="1:9" ht="18">
      <c r="A52" s="8">
        <v>4</v>
      </c>
      <c r="B52" s="71" t="s">
        <v>707</v>
      </c>
      <c r="C52" s="50" t="s">
        <v>549</v>
      </c>
      <c r="D52" s="9">
        <v>7</v>
      </c>
      <c r="E52" s="9">
        <v>4</v>
      </c>
      <c r="F52" s="9">
        <v>0</v>
      </c>
      <c r="G52" s="9">
        <v>3</v>
      </c>
      <c r="H52" s="9">
        <v>10</v>
      </c>
      <c r="I52" t="s">
        <v>704</v>
      </c>
    </row>
    <row r="53" spans="1:9" ht="18">
      <c r="A53" s="8">
        <v>5</v>
      </c>
      <c r="B53" s="71" t="s">
        <v>708</v>
      </c>
      <c r="C53" s="50" t="s">
        <v>551</v>
      </c>
      <c r="D53" s="9">
        <v>7</v>
      </c>
      <c r="E53" s="9">
        <v>3</v>
      </c>
      <c r="F53" s="9">
        <v>0</v>
      </c>
      <c r="G53" s="9">
        <v>4</v>
      </c>
      <c r="H53" s="9">
        <v>10</v>
      </c>
      <c r="I53" t="s">
        <v>704</v>
      </c>
    </row>
    <row r="54" spans="1:9" ht="18">
      <c r="A54" s="8">
        <v>6</v>
      </c>
      <c r="B54" s="71" t="s">
        <v>56</v>
      </c>
      <c r="C54" s="50" t="s">
        <v>57</v>
      </c>
      <c r="D54" s="9">
        <v>7</v>
      </c>
      <c r="E54" s="9">
        <v>3</v>
      </c>
      <c r="F54" s="9">
        <v>0</v>
      </c>
      <c r="G54" s="9">
        <v>4</v>
      </c>
      <c r="H54" s="9">
        <v>10</v>
      </c>
      <c r="I54" t="s">
        <v>704</v>
      </c>
    </row>
    <row r="55" spans="1:9" ht="18">
      <c r="A55" s="8">
        <v>7</v>
      </c>
      <c r="B55" s="71" t="s">
        <v>709</v>
      </c>
      <c r="C55" s="50" t="s">
        <v>428</v>
      </c>
      <c r="D55" s="9">
        <v>7</v>
      </c>
      <c r="E55" s="9">
        <v>2</v>
      </c>
      <c r="F55" s="9">
        <v>0</v>
      </c>
      <c r="G55" s="9">
        <v>5</v>
      </c>
      <c r="H55" s="9">
        <v>8</v>
      </c>
      <c r="I55" t="s">
        <v>704</v>
      </c>
    </row>
    <row r="56" spans="1:9" ht="18">
      <c r="A56" s="8">
        <v>8</v>
      </c>
      <c r="B56" s="71" t="s">
        <v>710</v>
      </c>
      <c r="C56" s="50" t="s">
        <v>711</v>
      </c>
      <c r="D56" s="9">
        <v>7</v>
      </c>
      <c r="E56" s="9">
        <v>0</v>
      </c>
      <c r="F56" s="9">
        <v>0</v>
      </c>
      <c r="G56" s="9">
        <v>7</v>
      </c>
      <c r="H56" s="9">
        <v>0</v>
      </c>
      <c r="I56" t="s">
        <v>704</v>
      </c>
    </row>
    <row r="57" spans="1:9" ht="18">
      <c r="A57" s="8"/>
      <c r="B57" s="49"/>
      <c r="C57" s="50"/>
      <c r="D57" s="9"/>
      <c r="E57" s="9"/>
      <c r="F57" s="9"/>
      <c r="G57" s="9"/>
      <c r="H57" s="9"/>
      <c r="I57" t="s">
        <v>704</v>
      </c>
    </row>
    <row r="58" spans="2:9" ht="17.25">
      <c r="B58" s="4" t="s">
        <v>60</v>
      </c>
      <c r="C58" s="11"/>
      <c r="D58" s="11"/>
      <c r="E58" s="11"/>
      <c r="F58" s="11"/>
      <c r="G58" s="11"/>
      <c r="H58" s="11"/>
      <c r="I58" t="s">
        <v>704</v>
      </c>
    </row>
    <row r="59" spans="1:9" ht="15">
      <c r="A59" s="6"/>
      <c r="B59" s="72"/>
      <c r="C59" s="7" t="s">
        <v>51</v>
      </c>
      <c r="D59" s="7" t="s">
        <v>2</v>
      </c>
      <c r="E59" s="7" t="s">
        <v>3</v>
      </c>
      <c r="F59" s="7" t="s">
        <v>4</v>
      </c>
      <c r="G59" s="7" t="s">
        <v>5</v>
      </c>
      <c r="H59" s="7" t="s">
        <v>7</v>
      </c>
      <c r="I59" t="s">
        <v>704</v>
      </c>
    </row>
    <row r="60" spans="1:9" ht="18">
      <c r="A60" s="8">
        <v>1</v>
      </c>
      <c r="B60" s="71" t="s">
        <v>712</v>
      </c>
      <c r="C60" s="50" t="s">
        <v>448</v>
      </c>
      <c r="D60" s="9">
        <v>9</v>
      </c>
      <c r="E60" s="9">
        <v>9</v>
      </c>
      <c r="F60" s="9">
        <v>0</v>
      </c>
      <c r="G60" s="9">
        <v>0</v>
      </c>
      <c r="H60" s="9">
        <v>24</v>
      </c>
      <c r="I60" t="s">
        <v>704</v>
      </c>
    </row>
    <row r="61" spans="1:9" ht="18">
      <c r="A61" s="8">
        <v>2</v>
      </c>
      <c r="B61" s="71" t="s">
        <v>713</v>
      </c>
      <c r="C61" s="50" t="s">
        <v>625</v>
      </c>
      <c r="D61" s="9">
        <v>9</v>
      </c>
      <c r="E61" s="9">
        <v>8</v>
      </c>
      <c r="F61" s="9">
        <v>0</v>
      </c>
      <c r="G61" s="9">
        <v>1</v>
      </c>
      <c r="H61" s="9">
        <v>21</v>
      </c>
      <c r="I61" t="s">
        <v>704</v>
      </c>
    </row>
    <row r="62" spans="1:9" ht="18">
      <c r="A62" s="8">
        <v>3</v>
      </c>
      <c r="B62" s="71" t="s">
        <v>515</v>
      </c>
      <c r="C62" s="50" t="s">
        <v>549</v>
      </c>
      <c r="D62" s="9">
        <v>9</v>
      </c>
      <c r="E62" s="9">
        <v>6</v>
      </c>
      <c r="F62" s="9">
        <v>0</v>
      </c>
      <c r="G62" s="9">
        <v>3</v>
      </c>
      <c r="H62" s="23">
        <v>19</v>
      </c>
      <c r="I62" t="s">
        <v>704</v>
      </c>
    </row>
    <row r="63" spans="1:9" ht="18">
      <c r="A63" s="8">
        <v>4</v>
      </c>
      <c r="B63" s="71" t="s">
        <v>249</v>
      </c>
      <c r="C63" s="50" t="s">
        <v>38</v>
      </c>
      <c r="D63" s="9">
        <v>9</v>
      </c>
      <c r="E63" s="9">
        <v>6</v>
      </c>
      <c r="F63" s="9">
        <v>0</v>
      </c>
      <c r="G63" s="9">
        <v>3</v>
      </c>
      <c r="H63" s="9">
        <v>18</v>
      </c>
      <c r="I63" t="s">
        <v>704</v>
      </c>
    </row>
    <row r="64" spans="1:9" ht="18">
      <c r="A64" s="8">
        <v>5</v>
      </c>
      <c r="B64" s="71" t="s">
        <v>714</v>
      </c>
      <c r="C64" s="50" t="s">
        <v>44</v>
      </c>
      <c r="D64" s="9">
        <v>9</v>
      </c>
      <c r="E64" s="9">
        <v>5</v>
      </c>
      <c r="F64" s="9">
        <v>0</v>
      </c>
      <c r="G64" s="9">
        <v>4</v>
      </c>
      <c r="H64" s="9">
        <v>15</v>
      </c>
      <c r="I64" t="s">
        <v>704</v>
      </c>
    </row>
    <row r="65" spans="1:9" ht="18">
      <c r="A65" s="8">
        <v>6</v>
      </c>
      <c r="B65" s="71" t="s">
        <v>632</v>
      </c>
      <c r="C65" s="50" t="s">
        <v>524</v>
      </c>
      <c r="D65" s="9">
        <v>9</v>
      </c>
      <c r="E65" s="9">
        <v>5</v>
      </c>
      <c r="F65" s="9">
        <v>0</v>
      </c>
      <c r="G65" s="9">
        <v>4</v>
      </c>
      <c r="H65" s="23">
        <v>14</v>
      </c>
      <c r="I65" t="s">
        <v>704</v>
      </c>
    </row>
    <row r="66" spans="1:9" ht="18">
      <c r="A66" s="8">
        <v>7</v>
      </c>
      <c r="B66" s="71" t="s">
        <v>67</v>
      </c>
      <c r="C66" s="50" t="s">
        <v>57</v>
      </c>
      <c r="D66" s="9">
        <v>9</v>
      </c>
      <c r="E66" s="9">
        <v>2</v>
      </c>
      <c r="F66" s="9">
        <v>0</v>
      </c>
      <c r="G66" s="9">
        <v>7</v>
      </c>
      <c r="H66" s="23">
        <v>9</v>
      </c>
      <c r="I66" t="s">
        <v>704</v>
      </c>
    </row>
    <row r="67" spans="1:9" ht="18">
      <c r="A67" s="8">
        <v>8</v>
      </c>
      <c r="B67" s="71" t="s">
        <v>715</v>
      </c>
      <c r="C67" s="50" t="s">
        <v>551</v>
      </c>
      <c r="D67" s="9">
        <v>9</v>
      </c>
      <c r="E67" s="9">
        <v>2</v>
      </c>
      <c r="F67" s="9">
        <v>0</v>
      </c>
      <c r="G67" s="9">
        <v>7</v>
      </c>
      <c r="H67" s="9">
        <v>6</v>
      </c>
      <c r="I67" t="s">
        <v>704</v>
      </c>
    </row>
    <row r="68" spans="1:9" ht="18">
      <c r="A68" s="8">
        <v>9</v>
      </c>
      <c r="B68" s="71" t="s">
        <v>716</v>
      </c>
      <c r="C68" s="50" t="s">
        <v>428</v>
      </c>
      <c r="D68" s="9">
        <v>9</v>
      </c>
      <c r="E68" s="9">
        <v>1</v>
      </c>
      <c r="F68" s="9">
        <v>0</v>
      </c>
      <c r="G68" s="9">
        <v>8</v>
      </c>
      <c r="H68" s="9">
        <v>5</v>
      </c>
      <c r="I68" t="s">
        <v>704</v>
      </c>
    </row>
    <row r="69" spans="1:9" ht="18">
      <c r="A69" s="8">
        <v>10</v>
      </c>
      <c r="B69" s="71" t="s">
        <v>717</v>
      </c>
      <c r="C69" s="50" t="s">
        <v>718</v>
      </c>
      <c r="D69" s="9">
        <v>9</v>
      </c>
      <c r="E69" s="9">
        <v>1</v>
      </c>
      <c r="F69" s="9">
        <v>0</v>
      </c>
      <c r="G69" s="9">
        <v>8</v>
      </c>
      <c r="H69" s="9">
        <v>4</v>
      </c>
      <c r="I69" t="s">
        <v>542</v>
      </c>
    </row>
    <row r="72" spans="1:8" ht="15">
      <c r="A72" s="41"/>
      <c r="B72" s="42" t="s">
        <v>259</v>
      </c>
      <c r="C72" s="41"/>
      <c r="D72" s="41"/>
      <c r="E72" s="41"/>
      <c r="F72" s="41"/>
      <c r="G72" s="41"/>
      <c r="H72" s="41"/>
    </row>
    <row r="73" ht="15">
      <c r="B73" s="51" t="s">
        <v>448</v>
      </c>
    </row>
    <row r="75" spans="1:8" ht="15">
      <c r="A75" s="65"/>
      <c r="B75" s="70" t="s">
        <v>992</v>
      </c>
      <c r="C75" s="69"/>
      <c r="D75" s="69"/>
      <c r="E75" s="69"/>
      <c r="F75" s="69"/>
      <c r="G75" s="69"/>
      <c r="H75" s="65"/>
    </row>
    <row r="76" spans="2:7" ht="17.25">
      <c r="B76" s="4" t="s">
        <v>258</v>
      </c>
      <c r="D76" s="9"/>
      <c r="E76" s="9"/>
      <c r="F76" s="9"/>
      <c r="G76" s="9"/>
    </row>
    <row r="77" ht="15">
      <c r="B77" s="9" t="s">
        <v>699</v>
      </c>
    </row>
    <row r="78" ht="15">
      <c r="B78" s="9" t="s">
        <v>698</v>
      </c>
    </row>
    <row r="79" ht="15">
      <c r="B79" s="9"/>
    </row>
    <row r="80" ht="17.25">
      <c r="B80" s="4" t="s">
        <v>257</v>
      </c>
    </row>
    <row r="81" ht="15">
      <c r="B81" s="9" t="s">
        <v>699</v>
      </c>
    </row>
    <row r="82" ht="15">
      <c r="B82" s="9" t="s">
        <v>698</v>
      </c>
    </row>
    <row r="83" ht="15">
      <c r="B83" s="9"/>
    </row>
    <row r="84" ht="17.25">
      <c r="B84" s="4" t="s">
        <v>256</v>
      </c>
    </row>
    <row r="85" spans="2:4" ht="15">
      <c r="B85" s="37" t="s">
        <v>700</v>
      </c>
      <c r="D85" s="38" t="s">
        <v>701</v>
      </c>
    </row>
    <row r="86" spans="2:4" ht="15">
      <c r="B86" s="37" t="s">
        <v>703</v>
      </c>
      <c r="D86" s="38" t="s">
        <v>702</v>
      </c>
    </row>
  </sheetData>
  <sheetProtection/>
  <mergeCells count="3">
    <mergeCell ref="A1:I1"/>
    <mergeCell ref="A2:I2"/>
    <mergeCell ref="A3:I3"/>
  </mergeCells>
  <printOptions/>
  <pageMargins left="0.5511811023622047" right="0.56" top="0.29" bottom="0.3937007874015748" header="0" footer="0"/>
  <pageSetup fitToHeight="2" horizontalDpi="600" verticalDpi="600" orientation="portrait" paperSize="9" scale="98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="80" zoomScaleNormal="80" zoomScalePageLayoutView="0" workbookViewId="0" topLeftCell="A1">
      <selection activeCell="G7" sqref="G7"/>
    </sheetView>
  </sheetViews>
  <sheetFormatPr defaultColWidth="9.00390625" defaultRowHeight="15.75"/>
  <cols>
    <col min="1" max="1" width="6.875" style="0" customWidth="1"/>
    <col min="2" max="2" width="18.125" style="0" customWidth="1"/>
    <col min="3" max="3" width="25.875" style="0" customWidth="1"/>
  </cols>
  <sheetData>
    <row r="1" spans="1:3" ht="15">
      <c r="A1" s="129" t="s">
        <v>1207</v>
      </c>
      <c r="B1" s="129" t="s">
        <v>1213</v>
      </c>
      <c r="C1" s="129" t="s">
        <v>1212</v>
      </c>
    </row>
    <row r="2" spans="1:3" ht="15">
      <c r="A2" s="129">
        <v>2022</v>
      </c>
      <c r="B2" s="128" t="s">
        <v>1217</v>
      </c>
      <c r="C2" s="128" t="s">
        <v>1217</v>
      </c>
    </row>
    <row r="3" spans="1:3" ht="15">
      <c r="A3" s="129">
        <v>2021</v>
      </c>
      <c r="B3" s="128" t="s">
        <v>1217</v>
      </c>
      <c r="C3" s="128" t="s">
        <v>1217</v>
      </c>
    </row>
    <row r="4" spans="1:3" ht="15">
      <c r="A4" s="129">
        <v>2020</v>
      </c>
      <c r="B4" s="128" t="s">
        <v>1217</v>
      </c>
      <c r="C4" s="128" t="s">
        <v>1217</v>
      </c>
    </row>
    <row r="5" spans="1:3" ht="15">
      <c r="A5" s="129">
        <v>2019</v>
      </c>
      <c r="B5" s="128" t="str">
        <f>B6</f>
        <v>Top Guns</v>
      </c>
      <c r="C5" s="128" t="str">
        <f>C9</f>
        <v>The Dark Side</v>
      </c>
    </row>
    <row r="6" spans="1:3" ht="15">
      <c r="A6" s="129">
        <f aca="true" t="shared" si="0" ref="A6:A27">A7+1</f>
        <v>2018</v>
      </c>
      <c r="B6" s="108" t="s">
        <v>1059</v>
      </c>
      <c r="C6" s="108" t="s">
        <v>1103</v>
      </c>
    </row>
    <row r="7" spans="1:3" ht="15">
      <c r="A7" s="129">
        <f t="shared" si="0"/>
        <v>2017</v>
      </c>
      <c r="B7" s="109" t="s">
        <v>1059</v>
      </c>
      <c r="C7" s="109" t="s">
        <v>1067</v>
      </c>
    </row>
    <row r="8" spans="1:3" ht="15">
      <c r="A8" s="129">
        <f t="shared" si="0"/>
        <v>2016</v>
      </c>
      <c r="B8" s="109" t="str">
        <f>'2016'!B47</f>
        <v>Top Guns</v>
      </c>
      <c r="C8" s="109" t="str">
        <f>'2016'!B58</f>
        <v>Young Guns</v>
      </c>
    </row>
    <row r="9" spans="1:3" ht="15">
      <c r="A9" s="129">
        <f t="shared" si="0"/>
        <v>2015</v>
      </c>
      <c r="B9" s="109" t="str">
        <f>'2015'!B44</f>
        <v>Top Guns</v>
      </c>
      <c r="C9" s="109" t="str">
        <f>'2015'!B52</f>
        <v>The Dark Side</v>
      </c>
    </row>
    <row r="10" spans="1:3" ht="15">
      <c r="A10" s="129">
        <f t="shared" si="0"/>
        <v>2014</v>
      </c>
      <c r="B10" s="109" t="str">
        <f>'2014'!B45</f>
        <v>Top Guns</v>
      </c>
      <c r="C10" s="109" t="str">
        <f>'2014'!B56</f>
        <v>Young Guns</v>
      </c>
    </row>
    <row r="11" spans="1:3" ht="15">
      <c r="A11" s="129">
        <f t="shared" si="0"/>
        <v>2013</v>
      </c>
      <c r="B11" s="109" t="str">
        <f>'2013'!B53</f>
        <v>And then there were 4</v>
      </c>
      <c r="C11" s="109" t="str">
        <f>'2013'!B45</f>
        <v>The Dark Side</v>
      </c>
    </row>
    <row r="12" spans="1:3" ht="15">
      <c r="A12" s="129">
        <f t="shared" si="0"/>
        <v>2012</v>
      </c>
      <c r="B12" s="109" t="str">
        <f>'2012'!B50</f>
        <v>The Toastshop</v>
      </c>
      <c r="C12" s="109" t="str">
        <f>'2012'!B43</f>
        <v>The Dark Side</v>
      </c>
    </row>
    <row r="13" spans="1:3" ht="15">
      <c r="A13" s="129">
        <f t="shared" si="0"/>
        <v>2011</v>
      </c>
      <c r="B13" s="109" t="str">
        <f>'2011'!B55</f>
        <v>Bidder Beaters</v>
      </c>
      <c r="C13" s="109" t="str">
        <f>'2011'!B46</f>
        <v>Hit and Miss</v>
      </c>
    </row>
    <row r="14" spans="1:3" ht="15">
      <c r="A14" s="129">
        <f t="shared" si="0"/>
        <v>2010</v>
      </c>
      <c r="B14" s="109" t="str">
        <f>'2010'!B60</f>
        <v>The toastshop</v>
      </c>
      <c r="C14" s="109" t="str">
        <f>'2010'!B49</f>
        <v>The Dark Side</v>
      </c>
    </row>
    <row r="15" spans="1:3" ht="15">
      <c r="A15" s="129">
        <f t="shared" si="0"/>
        <v>2009</v>
      </c>
      <c r="B15" s="109" t="str">
        <f>'2009'!B60</f>
        <v>Thetoastshop.co.uk</v>
      </c>
      <c r="C15" s="109" t="str">
        <f>'2009'!B48</f>
        <v>The Dark Side</v>
      </c>
    </row>
    <row r="16" spans="1:3" ht="15">
      <c r="A16" s="129">
        <f t="shared" si="0"/>
        <v>2008</v>
      </c>
      <c r="B16" s="109" t="str">
        <f>'2008'!B63</f>
        <v>Powersurge</v>
      </c>
      <c r="C16" s="109" t="str">
        <f>'2008'!B53</f>
        <v>The Dark Side</v>
      </c>
    </row>
    <row r="17" spans="1:3" ht="15">
      <c r="A17" s="129">
        <f t="shared" si="0"/>
        <v>2007</v>
      </c>
      <c r="B17" s="109" t="str">
        <f>'2007'!B60</f>
        <v>set lis up</v>
      </c>
      <c r="C17" s="109" t="str">
        <f>'2007'!B48</f>
        <v>high way men</v>
      </c>
    </row>
    <row r="18" spans="1:3" ht="15">
      <c r="A18" s="129">
        <f t="shared" si="0"/>
        <v>2006</v>
      </c>
      <c r="B18" s="109" t="str">
        <f>'2006'!B54</f>
        <v>The toastshop.co.uk</v>
      </c>
      <c r="C18" s="109" t="str">
        <f>'2006'!B44</f>
        <v>The G team</v>
      </c>
    </row>
    <row r="19" spans="1:3" ht="15">
      <c r="A19" s="129">
        <f t="shared" si="0"/>
        <v>2005</v>
      </c>
      <c r="B19" s="109" t="str">
        <f>'2005'!B57</f>
        <v>thetoastshop.co.uk</v>
      </c>
      <c r="C19" s="109" t="str">
        <f>'2005'!B44</f>
        <v>Cornish and we know we are !</v>
      </c>
    </row>
    <row r="20" spans="1:3" ht="15">
      <c r="A20" s="129">
        <f t="shared" si="0"/>
        <v>2004</v>
      </c>
      <c r="B20" s="109" t="str">
        <f>'2004'!B54</f>
        <v>Hustlers</v>
      </c>
      <c r="C20" s="109" t="str">
        <f>'2004'!B42</f>
        <v>Cornish and we know we are !</v>
      </c>
    </row>
    <row r="21" spans="1:3" ht="15">
      <c r="A21" s="129">
        <f t="shared" si="0"/>
        <v>2003</v>
      </c>
      <c r="B21" s="109" t="str">
        <f>'2003'!B44</f>
        <v>Biggles flies low</v>
      </c>
      <c r="C21" s="109" t="str">
        <f>'2003'!B33</f>
        <v>The Dark side</v>
      </c>
    </row>
    <row r="22" spans="1:3" ht="15">
      <c r="A22" s="129">
        <f t="shared" si="0"/>
        <v>2002</v>
      </c>
      <c r="B22" s="109" t="str">
        <f>'2002'!B39</f>
        <v>ECPC</v>
      </c>
      <c r="C22" s="109" t="str">
        <f>'2002'!B29</f>
        <v>Visually Basic</v>
      </c>
    </row>
    <row r="23" spans="1:3" ht="15">
      <c r="A23" s="129">
        <f t="shared" si="0"/>
        <v>2001</v>
      </c>
      <c r="B23" s="109" t="str">
        <f>'2001'!B72</f>
        <v>Lunchbox</v>
      </c>
      <c r="C23" s="109" t="str">
        <f>'2001'!B58</f>
        <v>Return of the Ferrets</v>
      </c>
    </row>
    <row r="24" spans="1:3" ht="15">
      <c r="A24" s="129">
        <f t="shared" si="0"/>
        <v>2000</v>
      </c>
      <c r="B24" s="109" t="str">
        <f>'2000'!B68</f>
        <v>snorlax 4</v>
      </c>
      <c r="C24" s="109" t="str">
        <f>'2000'!B58</f>
        <v>charizard 6</v>
      </c>
    </row>
    <row r="25" spans="1:3" ht="15">
      <c r="A25" s="129">
        <f t="shared" si="0"/>
        <v>1999</v>
      </c>
      <c r="B25" s="109" t="str">
        <f>'1999'!B33</f>
        <v>Sun Invaders</v>
      </c>
      <c r="C25" s="109" t="str">
        <f>'1999'!B24</f>
        <v>Ludoes rejects</v>
      </c>
    </row>
    <row r="26" spans="1:3" ht="15">
      <c r="A26" s="129">
        <f t="shared" si="0"/>
        <v>1998</v>
      </c>
      <c r="B26" s="109" t="str">
        <f>'1998'!B31</f>
        <v>NT5</v>
      </c>
      <c r="C26" s="109" t="str">
        <f>'1998'!B22</f>
        <v>The steve brown memorial sextet</v>
      </c>
    </row>
    <row r="27" spans="1:3" ht="15">
      <c r="A27" s="129">
        <f t="shared" si="0"/>
        <v>1997</v>
      </c>
      <c r="B27" s="109" t="str">
        <f>'1997'!B28</f>
        <v>The sun freaks</v>
      </c>
      <c r="C27" s="109" t="str">
        <f>'1997'!B16</f>
        <v>Gastropods</v>
      </c>
    </row>
    <row r="28" spans="1:3" ht="15">
      <c r="A28" s="129">
        <f>A29+1</f>
        <v>1996</v>
      </c>
      <c r="B28" s="109" t="str">
        <f>'1996'!B22</f>
        <v>Primos</v>
      </c>
      <c r="C28" s="109" t="str">
        <f>'1996'!B17</f>
        <v>Kermits middle finger</v>
      </c>
    </row>
    <row r="29" spans="1:3" ht="15">
      <c r="A29" s="129">
        <v>1995</v>
      </c>
      <c r="B29" s="109" t="str">
        <f>'1995'!B15</f>
        <v>Primos</v>
      </c>
      <c r="C29" s="109" t="str">
        <f>'1995'!B10</f>
        <v>The 2 dog</v>
      </c>
    </row>
    <row r="36" ht="15">
      <c r="A36">
        <f>A29+1</f>
        <v>1996</v>
      </c>
    </row>
    <row r="37" ht="15">
      <c r="A37">
        <f>A36+1</f>
        <v>1997</v>
      </c>
    </row>
    <row r="38" ht="15">
      <c r="A38">
        <f>A37+1</f>
        <v>1998</v>
      </c>
    </row>
    <row r="39" ht="15">
      <c r="A39">
        <f>A38+1</f>
        <v>1999</v>
      </c>
    </row>
    <row r="40" ht="15">
      <c r="A40">
        <f>A39+1</f>
        <v>2000</v>
      </c>
    </row>
    <row r="41" ht="15">
      <c r="A41">
        <v>1995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30">
      <selection activeCell="A30" sqref="A30"/>
    </sheetView>
  </sheetViews>
  <sheetFormatPr defaultColWidth="9.00390625" defaultRowHeight="15.75"/>
  <cols>
    <col min="1" max="1" width="5.375" style="0" customWidth="1"/>
    <col min="2" max="2" width="19.375" style="0" customWidth="1"/>
    <col min="3" max="3" width="13.875" style="0" customWidth="1"/>
    <col min="4" max="9" width="5.25390625" style="0" customWidth="1"/>
  </cols>
  <sheetData>
    <row r="1" spans="1:9" ht="17.25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7.25">
      <c r="A2" s="186" t="s">
        <v>582</v>
      </c>
      <c r="B2" s="186"/>
      <c r="C2" s="186"/>
      <c r="D2" s="186"/>
      <c r="E2" s="186"/>
      <c r="F2" s="186"/>
      <c r="G2" s="186"/>
      <c r="H2" s="186"/>
      <c r="I2" s="186"/>
    </row>
    <row r="3" spans="1:9" ht="17.25">
      <c r="A3" s="186" t="s">
        <v>490</v>
      </c>
      <c r="B3" s="186"/>
      <c r="C3" s="186"/>
      <c r="D3" s="186"/>
      <c r="E3" s="186"/>
      <c r="F3" s="186"/>
      <c r="G3" s="186"/>
      <c r="H3" s="186"/>
      <c r="I3" s="186"/>
    </row>
    <row r="4" spans="1:9" ht="18">
      <c r="A4" s="4"/>
      <c r="B4" s="5"/>
      <c r="C4" s="5"/>
      <c r="D4" s="5"/>
      <c r="E4" s="5"/>
      <c r="F4" s="5"/>
      <c r="G4" s="5"/>
      <c r="H4" s="15"/>
      <c r="I4" s="15"/>
    </row>
    <row r="5" spans="2:8" ht="17.25">
      <c r="B5" s="16" t="s">
        <v>212</v>
      </c>
      <c r="C5" s="8"/>
      <c r="D5" s="9"/>
      <c r="E5" s="9"/>
      <c r="F5" s="9"/>
      <c r="G5" s="9"/>
      <c r="H5" s="9"/>
    </row>
    <row r="6" spans="1:9" ht="1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s="8">
        <v>1</v>
      </c>
      <c r="B7" s="9" t="s">
        <v>583</v>
      </c>
      <c r="C7" s="31" t="s">
        <v>581</v>
      </c>
      <c r="D7" s="9">
        <v>34</v>
      </c>
      <c r="E7" s="9">
        <v>27</v>
      </c>
      <c r="F7" s="9">
        <v>2</v>
      </c>
      <c r="G7" s="9">
        <v>5</v>
      </c>
      <c r="H7" s="9">
        <v>0</v>
      </c>
      <c r="I7" s="9">
        <v>85</v>
      </c>
    </row>
    <row r="8" spans="1:9" ht="15">
      <c r="A8" s="8">
        <v>2</v>
      </c>
      <c r="B8" s="9" t="s">
        <v>584</v>
      </c>
      <c r="C8" s="31" t="s">
        <v>323</v>
      </c>
      <c r="D8" s="9">
        <v>35</v>
      </c>
      <c r="E8" s="9">
        <v>24</v>
      </c>
      <c r="F8" s="9">
        <v>3</v>
      </c>
      <c r="G8" s="9">
        <v>8</v>
      </c>
      <c r="H8" s="9">
        <v>0</v>
      </c>
      <c r="I8" s="9">
        <v>78</v>
      </c>
    </row>
    <row r="9" spans="1:9" ht="15">
      <c r="A9" s="8">
        <v>3</v>
      </c>
      <c r="B9" s="9" t="s">
        <v>585</v>
      </c>
      <c r="C9" s="31" t="s">
        <v>522</v>
      </c>
      <c r="D9" s="9">
        <v>35</v>
      </c>
      <c r="E9" s="9">
        <v>24</v>
      </c>
      <c r="F9" s="9">
        <v>2</v>
      </c>
      <c r="G9" s="9">
        <v>9</v>
      </c>
      <c r="H9" s="9">
        <v>1</v>
      </c>
      <c r="I9" s="9">
        <v>77</v>
      </c>
    </row>
    <row r="10" spans="1:9" ht="15">
      <c r="A10" s="8">
        <v>4</v>
      </c>
      <c r="B10" s="9" t="s">
        <v>586</v>
      </c>
      <c r="C10" s="31" t="s">
        <v>9</v>
      </c>
      <c r="D10" s="9">
        <v>35</v>
      </c>
      <c r="E10" s="9">
        <v>21</v>
      </c>
      <c r="F10" s="9">
        <v>2</v>
      </c>
      <c r="G10" s="9">
        <v>12</v>
      </c>
      <c r="H10" s="9">
        <v>1</v>
      </c>
      <c r="I10" s="9">
        <v>68</v>
      </c>
    </row>
    <row r="11" spans="1:9" ht="15">
      <c r="A11" s="8">
        <v>5</v>
      </c>
      <c r="B11" s="9" t="s">
        <v>587</v>
      </c>
      <c r="C11" s="31" t="s">
        <v>444</v>
      </c>
      <c r="D11" s="9">
        <v>35</v>
      </c>
      <c r="E11" s="9">
        <v>19</v>
      </c>
      <c r="F11" s="9">
        <v>0</v>
      </c>
      <c r="G11" s="9">
        <v>16</v>
      </c>
      <c r="H11" s="9">
        <v>-8</v>
      </c>
      <c r="I11" s="9">
        <v>49</v>
      </c>
    </row>
    <row r="12" spans="1:9" ht="15">
      <c r="A12" s="8">
        <v>6</v>
      </c>
      <c r="B12" s="9" t="s">
        <v>466</v>
      </c>
      <c r="C12" s="31" t="s">
        <v>442</v>
      </c>
      <c r="D12" s="9">
        <v>34</v>
      </c>
      <c r="E12" s="9">
        <v>16</v>
      </c>
      <c r="F12" s="9">
        <v>0</v>
      </c>
      <c r="G12" s="9">
        <v>18</v>
      </c>
      <c r="H12" s="9">
        <v>0</v>
      </c>
      <c r="I12" s="9">
        <v>48</v>
      </c>
    </row>
    <row r="13" spans="1:9" ht="15">
      <c r="A13" s="8">
        <v>7</v>
      </c>
      <c r="B13" s="9" t="s">
        <v>381</v>
      </c>
      <c r="C13" s="31" t="s">
        <v>588</v>
      </c>
      <c r="D13" s="9">
        <v>33</v>
      </c>
      <c r="E13" s="9">
        <v>15</v>
      </c>
      <c r="F13" s="9">
        <v>1</v>
      </c>
      <c r="G13" s="9">
        <v>17</v>
      </c>
      <c r="H13" s="9">
        <v>1</v>
      </c>
      <c r="I13" s="9">
        <v>48</v>
      </c>
    </row>
    <row r="14" spans="1:9" ht="15">
      <c r="A14" s="8">
        <v>8</v>
      </c>
      <c r="B14" s="9" t="s">
        <v>589</v>
      </c>
      <c r="C14" s="33" t="s">
        <v>590</v>
      </c>
      <c r="D14" s="9">
        <v>34</v>
      </c>
      <c r="E14" s="9">
        <v>18</v>
      </c>
      <c r="F14" s="9">
        <v>1</v>
      </c>
      <c r="G14" s="9">
        <v>15</v>
      </c>
      <c r="H14" s="9">
        <v>-11</v>
      </c>
      <c r="I14" s="9">
        <v>45</v>
      </c>
    </row>
    <row r="15" spans="1:9" ht="15">
      <c r="A15" s="8">
        <v>9</v>
      </c>
      <c r="B15" s="9" t="s">
        <v>591</v>
      </c>
      <c r="C15" s="31" t="s">
        <v>17</v>
      </c>
      <c r="D15" s="9">
        <v>35</v>
      </c>
      <c r="E15" s="9">
        <v>13</v>
      </c>
      <c r="F15" s="9">
        <v>2</v>
      </c>
      <c r="G15" s="9">
        <v>20</v>
      </c>
      <c r="H15" s="9">
        <v>0</v>
      </c>
      <c r="I15" s="9">
        <v>43</v>
      </c>
    </row>
    <row r="16" spans="1:9" ht="15">
      <c r="A16" s="8">
        <v>10</v>
      </c>
      <c r="B16" s="9" t="s">
        <v>592</v>
      </c>
      <c r="C16" s="31" t="s">
        <v>524</v>
      </c>
      <c r="D16" s="9">
        <v>33</v>
      </c>
      <c r="E16" s="9">
        <v>15</v>
      </c>
      <c r="F16" s="9">
        <v>1</v>
      </c>
      <c r="G16" s="9">
        <v>17</v>
      </c>
      <c r="H16" s="9">
        <v>-13</v>
      </c>
      <c r="I16" s="9">
        <v>34</v>
      </c>
    </row>
    <row r="17" spans="1:9" ht="15">
      <c r="A17" s="8">
        <v>11</v>
      </c>
      <c r="B17" s="9" t="s">
        <v>593</v>
      </c>
      <c r="C17" s="31" t="s">
        <v>594</v>
      </c>
      <c r="D17" s="9">
        <v>21</v>
      </c>
      <c r="E17" s="9">
        <v>7</v>
      </c>
      <c r="F17" s="9">
        <v>0</v>
      </c>
      <c r="G17" s="9">
        <v>14</v>
      </c>
      <c r="H17" s="9">
        <v>0</v>
      </c>
      <c r="I17" s="9">
        <v>21</v>
      </c>
    </row>
    <row r="18" ht="15">
      <c r="A18" s="9"/>
    </row>
    <row r="19" spans="1:2" ht="17.25">
      <c r="A19" s="21"/>
      <c r="B19" s="16" t="s">
        <v>221</v>
      </c>
    </row>
    <row r="20" spans="1:9" ht="15">
      <c r="A20" s="6"/>
      <c r="B20" s="6"/>
      <c r="C20" s="7"/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</row>
    <row r="21" spans="1:9" ht="15">
      <c r="A21" s="8">
        <v>1</v>
      </c>
      <c r="B21" s="9" t="s">
        <v>595</v>
      </c>
      <c r="C21" s="31" t="s">
        <v>535</v>
      </c>
      <c r="D21" s="9">
        <v>35</v>
      </c>
      <c r="E21" s="9">
        <v>22</v>
      </c>
      <c r="F21" s="9">
        <v>1</v>
      </c>
      <c r="G21" s="9">
        <v>12</v>
      </c>
      <c r="H21" s="9">
        <v>0</v>
      </c>
      <c r="I21" s="9">
        <v>68</v>
      </c>
    </row>
    <row r="22" spans="1:9" ht="15">
      <c r="A22" s="8">
        <v>2</v>
      </c>
      <c r="B22" s="9" t="s">
        <v>596</v>
      </c>
      <c r="C22" s="31" t="s">
        <v>597</v>
      </c>
      <c r="D22" s="9">
        <v>35</v>
      </c>
      <c r="E22" s="9">
        <v>21</v>
      </c>
      <c r="F22" s="9">
        <v>1</v>
      </c>
      <c r="G22" s="9">
        <v>13</v>
      </c>
      <c r="H22" s="9">
        <v>2</v>
      </c>
      <c r="I22" s="9">
        <v>67</v>
      </c>
    </row>
    <row r="23" spans="1:9" ht="15">
      <c r="A23" s="8">
        <v>3</v>
      </c>
      <c r="B23" s="9" t="s">
        <v>598</v>
      </c>
      <c r="C23" s="31" t="s">
        <v>599</v>
      </c>
      <c r="D23" s="9">
        <v>35</v>
      </c>
      <c r="E23" s="9">
        <v>19</v>
      </c>
      <c r="F23" s="9">
        <v>3</v>
      </c>
      <c r="G23" s="9">
        <v>13</v>
      </c>
      <c r="H23" s="9">
        <v>3</v>
      </c>
      <c r="I23" s="9">
        <v>66</v>
      </c>
    </row>
    <row r="24" spans="1:9" ht="15">
      <c r="A24" s="8">
        <v>4</v>
      </c>
      <c r="B24" s="9" t="s">
        <v>600</v>
      </c>
      <c r="C24" s="31" t="s">
        <v>44</v>
      </c>
      <c r="D24" s="9">
        <v>35</v>
      </c>
      <c r="E24" s="9">
        <v>18</v>
      </c>
      <c r="F24" s="9">
        <v>3</v>
      </c>
      <c r="G24" s="9">
        <v>14</v>
      </c>
      <c r="H24" s="9">
        <v>2</v>
      </c>
      <c r="I24" s="9">
        <v>62</v>
      </c>
    </row>
    <row r="25" spans="1:9" ht="15">
      <c r="A25" s="8">
        <v>5</v>
      </c>
      <c r="B25" s="9" t="s">
        <v>601</v>
      </c>
      <c r="C25" s="31" t="s">
        <v>602</v>
      </c>
      <c r="D25" s="9">
        <v>34</v>
      </c>
      <c r="E25" s="9">
        <v>18</v>
      </c>
      <c r="F25" s="9">
        <v>2</v>
      </c>
      <c r="G25" s="9">
        <v>14</v>
      </c>
      <c r="H25" s="9">
        <v>3</v>
      </c>
      <c r="I25" s="9">
        <v>61</v>
      </c>
    </row>
    <row r="26" spans="1:9" ht="15">
      <c r="A26" s="8">
        <v>6</v>
      </c>
      <c r="B26" s="9" t="s">
        <v>603</v>
      </c>
      <c r="C26" s="31" t="s">
        <v>324</v>
      </c>
      <c r="D26" s="9">
        <v>33</v>
      </c>
      <c r="E26" s="9">
        <v>15</v>
      </c>
      <c r="F26" s="9">
        <v>0</v>
      </c>
      <c r="G26" s="9">
        <v>18</v>
      </c>
      <c r="H26" s="9">
        <v>14</v>
      </c>
      <c r="I26" s="9">
        <v>59</v>
      </c>
    </row>
    <row r="27" spans="1:9" ht="15">
      <c r="A27" s="8">
        <v>7</v>
      </c>
      <c r="B27" s="9" t="s">
        <v>604</v>
      </c>
      <c r="C27" s="31" t="s">
        <v>605</v>
      </c>
      <c r="D27" s="9">
        <v>35</v>
      </c>
      <c r="E27" s="9">
        <v>12</v>
      </c>
      <c r="F27" s="9">
        <v>2</v>
      </c>
      <c r="G27" s="9">
        <v>21</v>
      </c>
      <c r="H27" s="9">
        <v>18</v>
      </c>
      <c r="I27" s="9">
        <v>58</v>
      </c>
    </row>
    <row r="28" spans="1:9" ht="15">
      <c r="A28" s="8">
        <v>8</v>
      </c>
      <c r="B28" s="9" t="s">
        <v>406</v>
      </c>
      <c r="C28" s="31" t="s">
        <v>57</v>
      </c>
      <c r="D28" s="9">
        <v>34</v>
      </c>
      <c r="E28" s="9">
        <v>15</v>
      </c>
      <c r="F28" s="9">
        <v>0</v>
      </c>
      <c r="G28" s="9">
        <v>19</v>
      </c>
      <c r="H28" s="9">
        <v>4</v>
      </c>
      <c r="I28" s="9">
        <v>49</v>
      </c>
    </row>
    <row r="29" spans="1:9" ht="15">
      <c r="A29" s="8">
        <v>9</v>
      </c>
      <c r="B29" s="9" t="s">
        <v>606</v>
      </c>
      <c r="C29" s="31" t="s">
        <v>607</v>
      </c>
      <c r="D29" s="9">
        <v>32</v>
      </c>
      <c r="E29" s="9">
        <v>18</v>
      </c>
      <c r="F29" s="9">
        <v>1</v>
      </c>
      <c r="G29" s="9">
        <v>13</v>
      </c>
      <c r="H29" s="9">
        <v>-10</v>
      </c>
      <c r="I29" s="9">
        <v>46</v>
      </c>
    </row>
    <row r="30" spans="1:9" ht="15">
      <c r="A30" s="8">
        <v>10</v>
      </c>
      <c r="B30" s="9" t="s">
        <v>608</v>
      </c>
      <c r="C30" s="31" t="s">
        <v>609</v>
      </c>
      <c r="D30" s="9">
        <v>33</v>
      </c>
      <c r="E30" s="9">
        <v>18</v>
      </c>
      <c r="F30" s="9">
        <v>0</v>
      </c>
      <c r="G30" s="9">
        <v>15</v>
      </c>
      <c r="H30" s="9">
        <v>-9</v>
      </c>
      <c r="I30" s="9">
        <v>45</v>
      </c>
    </row>
    <row r="31" spans="1:9" ht="15">
      <c r="A31" s="8">
        <v>11</v>
      </c>
      <c r="B31" s="9" t="s">
        <v>610</v>
      </c>
      <c r="C31" s="31" t="s">
        <v>611</v>
      </c>
      <c r="D31" s="9">
        <v>35</v>
      </c>
      <c r="E31" s="9">
        <v>8</v>
      </c>
      <c r="F31" s="9">
        <v>0</v>
      </c>
      <c r="G31" s="9">
        <v>27</v>
      </c>
      <c r="H31" s="9">
        <v>6</v>
      </c>
      <c r="I31" s="9">
        <v>30</v>
      </c>
    </row>
    <row r="32" spans="1:9" ht="15">
      <c r="A32" s="8">
        <v>12</v>
      </c>
      <c r="B32" s="9" t="s">
        <v>612</v>
      </c>
      <c r="C32" s="31" t="s">
        <v>36</v>
      </c>
      <c r="D32" s="9">
        <v>34</v>
      </c>
      <c r="E32" s="9">
        <v>8</v>
      </c>
      <c r="F32" s="9">
        <v>1</v>
      </c>
      <c r="G32" s="9">
        <v>25</v>
      </c>
      <c r="H32" s="9">
        <v>2</v>
      </c>
      <c r="I32" s="9">
        <v>28</v>
      </c>
    </row>
    <row r="33" ht="15">
      <c r="A33" s="22"/>
    </row>
    <row r="34" spans="1:2" ht="17.25">
      <c r="A34" s="22"/>
      <c r="B34" s="16" t="s">
        <v>276</v>
      </c>
    </row>
    <row r="35" spans="1:9" ht="15">
      <c r="A35" s="6"/>
      <c r="B35" s="6"/>
      <c r="C35" s="7"/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</row>
    <row r="36" spans="1:9" ht="15">
      <c r="A36" s="22">
        <v>1</v>
      </c>
      <c r="B36" s="9" t="s">
        <v>476</v>
      </c>
      <c r="C36" s="31" t="s">
        <v>38</v>
      </c>
      <c r="D36" s="9">
        <v>31</v>
      </c>
      <c r="E36" s="9">
        <v>22</v>
      </c>
      <c r="F36" s="9">
        <v>0</v>
      </c>
      <c r="G36" s="9">
        <v>9</v>
      </c>
      <c r="H36" s="9">
        <v>5</v>
      </c>
      <c r="I36" s="9">
        <v>71</v>
      </c>
    </row>
    <row r="37" spans="1:9" ht="15">
      <c r="A37" s="22">
        <v>2</v>
      </c>
      <c r="B37" s="9" t="s">
        <v>613</v>
      </c>
      <c r="C37" s="31" t="s">
        <v>614</v>
      </c>
      <c r="D37" s="9">
        <v>31</v>
      </c>
      <c r="E37" s="9">
        <v>21</v>
      </c>
      <c r="F37" s="9">
        <v>0</v>
      </c>
      <c r="G37" s="9">
        <v>10</v>
      </c>
      <c r="H37" s="9">
        <v>3</v>
      </c>
      <c r="I37" s="9">
        <v>66</v>
      </c>
    </row>
    <row r="38" spans="1:9" ht="15">
      <c r="A38" s="22">
        <v>3</v>
      </c>
      <c r="B38" s="9" t="s">
        <v>615</v>
      </c>
      <c r="C38" s="33" t="s">
        <v>616</v>
      </c>
      <c r="D38" s="9">
        <v>32</v>
      </c>
      <c r="E38" s="9">
        <v>15</v>
      </c>
      <c r="F38" s="9">
        <v>2</v>
      </c>
      <c r="G38" s="9">
        <v>15</v>
      </c>
      <c r="H38" s="9">
        <v>3</v>
      </c>
      <c r="I38" s="9">
        <v>52</v>
      </c>
    </row>
    <row r="39" spans="1:9" ht="15">
      <c r="A39" s="22">
        <v>4</v>
      </c>
      <c r="B39" s="9" t="s">
        <v>617</v>
      </c>
      <c r="C39" s="31" t="s">
        <v>190</v>
      </c>
      <c r="D39" s="9">
        <v>32</v>
      </c>
      <c r="E39" s="9">
        <v>12</v>
      </c>
      <c r="F39" s="9">
        <v>1</v>
      </c>
      <c r="G39" s="9">
        <v>19</v>
      </c>
      <c r="H39" s="9">
        <v>11</v>
      </c>
      <c r="I39" s="9">
        <v>49</v>
      </c>
    </row>
    <row r="40" spans="1:9" ht="15">
      <c r="A40" s="22">
        <v>5</v>
      </c>
      <c r="B40" s="9" t="s">
        <v>618</v>
      </c>
      <c r="C40" s="31" t="s">
        <v>619</v>
      </c>
      <c r="D40" s="9">
        <v>32</v>
      </c>
      <c r="E40" s="9">
        <v>13</v>
      </c>
      <c r="F40" s="9">
        <v>2</v>
      </c>
      <c r="G40" s="9">
        <v>17</v>
      </c>
      <c r="H40" s="9">
        <v>3</v>
      </c>
      <c r="I40" s="9">
        <v>46</v>
      </c>
    </row>
    <row r="41" spans="1:9" ht="15">
      <c r="A41" s="22">
        <v>6</v>
      </c>
      <c r="B41" s="9" t="s">
        <v>620</v>
      </c>
      <c r="C41" s="31" t="s">
        <v>537</v>
      </c>
      <c r="D41" s="9">
        <v>34</v>
      </c>
      <c r="E41" s="9">
        <v>8</v>
      </c>
      <c r="F41" s="9">
        <v>0</v>
      </c>
      <c r="G41" s="9">
        <v>26</v>
      </c>
      <c r="H41" s="9">
        <v>19</v>
      </c>
      <c r="I41" s="9">
        <v>43</v>
      </c>
    </row>
    <row r="42" spans="1:9" ht="15">
      <c r="A42" s="22">
        <v>7</v>
      </c>
      <c r="B42" s="9" t="s">
        <v>621</v>
      </c>
      <c r="C42" s="33" t="s">
        <v>540</v>
      </c>
      <c r="D42" s="9">
        <v>30</v>
      </c>
      <c r="E42" s="9">
        <v>7</v>
      </c>
      <c r="F42" s="9">
        <v>0</v>
      </c>
      <c r="G42" s="9">
        <v>23</v>
      </c>
      <c r="H42" s="9">
        <v>4</v>
      </c>
      <c r="I42" s="9">
        <v>25</v>
      </c>
    </row>
    <row r="43" spans="1:9" ht="15">
      <c r="A43" s="22">
        <v>8</v>
      </c>
      <c r="B43" s="9" t="s">
        <v>622</v>
      </c>
      <c r="C43" s="31" t="s">
        <v>623</v>
      </c>
      <c r="D43" s="9">
        <v>28</v>
      </c>
      <c r="E43" s="9">
        <v>6</v>
      </c>
      <c r="F43" s="9">
        <v>1</v>
      </c>
      <c r="G43" s="9">
        <v>21</v>
      </c>
      <c r="H43" s="9">
        <v>5</v>
      </c>
      <c r="I43" s="9">
        <v>25</v>
      </c>
    </row>
    <row r="45" spans="2:8" ht="15">
      <c r="B45" s="2"/>
      <c r="C45" s="2"/>
      <c r="D45" s="2"/>
      <c r="E45" s="2"/>
      <c r="F45" s="2"/>
      <c r="G45" s="2"/>
      <c r="H45" s="2"/>
    </row>
    <row r="46" spans="2:8" ht="18">
      <c r="B46" s="4" t="s">
        <v>50</v>
      </c>
      <c r="C46" s="5"/>
      <c r="D46" s="5"/>
      <c r="E46" s="5"/>
      <c r="F46" s="5"/>
      <c r="G46" s="5"/>
      <c r="H46" s="5"/>
    </row>
    <row r="47" spans="1:8" ht="15">
      <c r="A47" s="6"/>
      <c r="B47" s="6"/>
      <c r="C47" s="7" t="s">
        <v>51</v>
      </c>
      <c r="D47" s="7" t="s">
        <v>2</v>
      </c>
      <c r="E47" s="7" t="s">
        <v>3</v>
      </c>
      <c r="F47" s="7" t="s">
        <v>4</v>
      </c>
      <c r="G47" s="7" t="s">
        <v>5</v>
      </c>
      <c r="H47" s="7" t="s">
        <v>7</v>
      </c>
    </row>
    <row r="48" spans="1:8" ht="15">
      <c r="A48" s="8">
        <v>1</v>
      </c>
      <c r="B48" s="24" t="s">
        <v>314</v>
      </c>
      <c r="C48" s="8" t="s">
        <v>38</v>
      </c>
      <c r="D48" s="9">
        <v>7</v>
      </c>
      <c r="E48" s="9">
        <v>5</v>
      </c>
      <c r="F48" s="9">
        <v>0</v>
      </c>
      <c r="G48" s="9">
        <v>2</v>
      </c>
      <c r="H48" s="9">
        <v>15</v>
      </c>
    </row>
    <row r="49" spans="1:8" ht="15">
      <c r="A49" s="8">
        <v>2</v>
      </c>
      <c r="B49" s="24" t="s">
        <v>624</v>
      </c>
      <c r="C49" s="8" t="s">
        <v>625</v>
      </c>
      <c r="D49" s="9">
        <v>7</v>
      </c>
      <c r="E49" s="9">
        <v>5</v>
      </c>
      <c r="F49" s="9">
        <v>0</v>
      </c>
      <c r="G49" s="9">
        <v>2</v>
      </c>
      <c r="H49" s="9">
        <v>14</v>
      </c>
    </row>
    <row r="50" spans="1:8" ht="15">
      <c r="A50" s="8">
        <v>3</v>
      </c>
      <c r="B50" s="24" t="s">
        <v>626</v>
      </c>
      <c r="C50" s="8" t="s">
        <v>551</v>
      </c>
      <c r="D50" s="9">
        <v>7</v>
      </c>
      <c r="E50" s="9">
        <v>4</v>
      </c>
      <c r="F50" s="9">
        <v>0</v>
      </c>
      <c r="G50" s="9">
        <v>3</v>
      </c>
      <c r="H50" s="9">
        <v>12</v>
      </c>
    </row>
    <row r="51" spans="1:8" ht="15">
      <c r="A51" s="8">
        <v>4</v>
      </c>
      <c r="B51" s="24" t="s">
        <v>627</v>
      </c>
      <c r="C51" s="8" t="s">
        <v>44</v>
      </c>
      <c r="D51" s="9">
        <v>7</v>
      </c>
      <c r="E51" s="9">
        <v>4</v>
      </c>
      <c r="F51" s="9">
        <v>0</v>
      </c>
      <c r="G51" s="9">
        <v>3</v>
      </c>
      <c r="H51" s="9">
        <v>10</v>
      </c>
    </row>
    <row r="52" spans="1:8" ht="15">
      <c r="A52" s="8">
        <v>5</v>
      </c>
      <c r="B52" s="24" t="s">
        <v>628</v>
      </c>
      <c r="C52" s="8" t="s">
        <v>428</v>
      </c>
      <c r="D52" s="9">
        <v>7</v>
      </c>
      <c r="E52" s="9">
        <v>3</v>
      </c>
      <c r="F52" s="9">
        <v>0</v>
      </c>
      <c r="G52" s="9">
        <v>4</v>
      </c>
      <c r="H52" s="9">
        <v>10</v>
      </c>
    </row>
    <row r="53" spans="1:8" ht="15">
      <c r="A53" s="8">
        <v>6</v>
      </c>
      <c r="B53" s="24" t="s">
        <v>548</v>
      </c>
      <c r="C53" s="8" t="s">
        <v>549</v>
      </c>
      <c r="D53" s="9">
        <v>7</v>
      </c>
      <c r="E53" s="9">
        <v>3</v>
      </c>
      <c r="F53" s="9">
        <v>0</v>
      </c>
      <c r="G53" s="9">
        <v>4</v>
      </c>
      <c r="H53" s="9">
        <v>9</v>
      </c>
    </row>
    <row r="54" spans="1:8" ht="15">
      <c r="A54" s="8">
        <v>7</v>
      </c>
      <c r="B54" s="24" t="s">
        <v>629</v>
      </c>
      <c r="C54" s="8" t="s">
        <v>630</v>
      </c>
      <c r="D54" s="9">
        <v>7</v>
      </c>
      <c r="E54" s="9">
        <v>2</v>
      </c>
      <c r="F54" s="9">
        <v>0</v>
      </c>
      <c r="G54" s="9">
        <v>5</v>
      </c>
      <c r="H54" s="9">
        <v>8</v>
      </c>
    </row>
    <row r="55" spans="1:8" ht="15">
      <c r="A55" s="8">
        <v>8</v>
      </c>
      <c r="B55" s="24" t="s">
        <v>56</v>
      </c>
      <c r="C55" s="8" t="s">
        <v>57</v>
      </c>
      <c r="D55" s="9">
        <v>7</v>
      </c>
      <c r="E55" s="9">
        <v>2</v>
      </c>
      <c r="F55" s="9">
        <v>0</v>
      </c>
      <c r="G55" s="9">
        <v>5</v>
      </c>
      <c r="H55" s="9">
        <v>6</v>
      </c>
    </row>
    <row r="56" spans="1:8" ht="15">
      <c r="A56" s="8"/>
      <c r="B56" s="9"/>
      <c r="C56" s="8"/>
      <c r="D56" s="9"/>
      <c r="E56" s="9"/>
      <c r="F56" s="9"/>
      <c r="G56" s="9"/>
      <c r="H56" s="9"/>
    </row>
    <row r="57" spans="1:8" ht="15">
      <c r="A57" s="8"/>
      <c r="B57" s="9"/>
      <c r="C57" s="8"/>
      <c r="D57" s="9"/>
      <c r="E57" s="9"/>
      <c r="F57" s="9"/>
      <c r="G57" s="9"/>
      <c r="H57" s="9"/>
    </row>
    <row r="58" spans="2:8" ht="17.25">
      <c r="B58" s="4" t="s">
        <v>60</v>
      </c>
      <c r="C58" s="11"/>
      <c r="D58" s="11"/>
      <c r="E58" s="11"/>
      <c r="F58" s="11"/>
      <c r="G58" s="11"/>
      <c r="H58" s="11"/>
    </row>
    <row r="59" spans="1:8" ht="15">
      <c r="A59" s="6"/>
      <c r="B59" s="6"/>
      <c r="C59" s="7" t="s">
        <v>51</v>
      </c>
      <c r="D59" s="7" t="s">
        <v>2</v>
      </c>
      <c r="E59" s="7" t="s">
        <v>3</v>
      </c>
      <c r="F59" s="7" t="s">
        <v>4</v>
      </c>
      <c r="G59" s="7" t="s">
        <v>5</v>
      </c>
      <c r="H59" s="7" t="s">
        <v>7</v>
      </c>
    </row>
    <row r="60" spans="1:8" ht="15">
      <c r="A60" s="8">
        <v>1</v>
      </c>
      <c r="B60" s="24" t="s">
        <v>553</v>
      </c>
      <c r="C60" s="8" t="s">
        <v>448</v>
      </c>
      <c r="D60" s="9">
        <v>7</v>
      </c>
      <c r="E60" s="9">
        <v>6</v>
      </c>
      <c r="F60" s="9">
        <v>0</v>
      </c>
      <c r="G60" s="9">
        <v>1</v>
      </c>
      <c r="H60" s="9">
        <v>17</v>
      </c>
    </row>
    <row r="61" spans="1:8" ht="15">
      <c r="A61" s="8">
        <v>2</v>
      </c>
      <c r="B61" s="24" t="s">
        <v>515</v>
      </c>
      <c r="C61" s="8" t="s">
        <v>549</v>
      </c>
      <c r="D61" s="9">
        <v>7</v>
      </c>
      <c r="E61" s="9">
        <v>6</v>
      </c>
      <c r="F61" s="9">
        <v>0</v>
      </c>
      <c r="G61" s="9">
        <v>1</v>
      </c>
      <c r="H61" s="9">
        <v>16</v>
      </c>
    </row>
    <row r="62" spans="1:8" ht="15">
      <c r="A62" s="8">
        <v>3</v>
      </c>
      <c r="B62" s="24" t="s">
        <v>631</v>
      </c>
      <c r="C62" s="8" t="s">
        <v>44</v>
      </c>
      <c r="D62" s="9">
        <v>7</v>
      </c>
      <c r="E62" s="9">
        <v>5</v>
      </c>
      <c r="F62" s="9">
        <v>0</v>
      </c>
      <c r="G62" s="9">
        <v>2</v>
      </c>
      <c r="H62" s="9">
        <v>15</v>
      </c>
    </row>
    <row r="63" spans="1:8" ht="15">
      <c r="A63" s="8">
        <v>4</v>
      </c>
      <c r="B63" s="24" t="s">
        <v>249</v>
      </c>
      <c r="C63" s="8" t="s">
        <v>38</v>
      </c>
      <c r="D63" s="9">
        <v>7</v>
      </c>
      <c r="E63" s="9">
        <v>4</v>
      </c>
      <c r="F63" s="9">
        <v>0</v>
      </c>
      <c r="G63" s="9">
        <v>3</v>
      </c>
      <c r="H63" s="9">
        <v>10</v>
      </c>
    </row>
    <row r="64" spans="1:8" ht="15">
      <c r="A64" s="8">
        <v>5</v>
      </c>
      <c r="B64" s="24" t="s">
        <v>632</v>
      </c>
      <c r="C64" s="8" t="s">
        <v>524</v>
      </c>
      <c r="D64" s="9">
        <v>7</v>
      </c>
      <c r="E64" s="9">
        <v>3</v>
      </c>
      <c r="F64" s="9">
        <v>0</v>
      </c>
      <c r="G64" s="9">
        <v>4</v>
      </c>
      <c r="H64" s="9">
        <v>9</v>
      </c>
    </row>
    <row r="65" spans="1:8" ht="15">
      <c r="A65" s="8">
        <v>6</v>
      </c>
      <c r="B65" s="24" t="s">
        <v>633</v>
      </c>
      <c r="C65" s="8" t="s">
        <v>625</v>
      </c>
      <c r="D65" s="9">
        <v>7</v>
      </c>
      <c r="E65" s="9">
        <v>2</v>
      </c>
      <c r="F65" s="9">
        <v>0</v>
      </c>
      <c r="G65" s="9">
        <v>5</v>
      </c>
      <c r="H65" s="9">
        <v>8</v>
      </c>
    </row>
    <row r="66" spans="1:8" ht="15">
      <c r="A66" s="8">
        <v>7</v>
      </c>
      <c r="B66" s="24" t="s">
        <v>634</v>
      </c>
      <c r="C66" s="8" t="s">
        <v>559</v>
      </c>
      <c r="D66" s="9">
        <v>7</v>
      </c>
      <c r="E66" s="9">
        <v>2</v>
      </c>
      <c r="F66" s="9">
        <v>0</v>
      </c>
      <c r="G66" s="9">
        <v>5</v>
      </c>
      <c r="H66" s="23">
        <v>6</v>
      </c>
    </row>
    <row r="67" spans="1:8" ht="15">
      <c r="A67" s="8">
        <v>8</v>
      </c>
      <c r="B67" s="24" t="s">
        <v>67</v>
      </c>
      <c r="C67" s="8" t="s">
        <v>57</v>
      </c>
      <c r="D67" s="9">
        <v>7</v>
      </c>
      <c r="E67" s="9">
        <v>0</v>
      </c>
      <c r="F67" s="9">
        <v>0</v>
      </c>
      <c r="G67" s="9">
        <v>7</v>
      </c>
      <c r="H67" s="9">
        <v>3</v>
      </c>
    </row>
    <row r="69" spans="1:8" ht="15">
      <c r="A69" s="41"/>
      <c r="B69" s="42" t="s">
        <v>259</v>
      </c>
      <c r="C69" s="41"/>
      <c r="D69" s="41"/>
      <c r="E69" s="41"/>
      <c r="F69" s="41"/>
      <c r="G69" s="41"/>
      <c r="H69" s="41"/>
    </row>
    <row r="70" ht="15">
      <c r="B70" t="s">
        <v>99</v>
      </c>
    </row>
    <row r="71" ht="15">
      <c r="K71" t="s">
        <v>542</v>
      </c>
    </row>
    <row r="72" spans="1:8" ht="15">
      <c r="A72" s="65"/>
      <c r="B72" s="66" t="s">
        <v>992</v>
      </c>
      <c r="C72" s="65"/>
      <c r="D72" s="65"/>
      <c r="E72" s="65"/>
      <c r="F72" s="65"/>
      <c r="G72" s="65"/>
      <c r="H72" s="65"/>
    </row>
    <row r="73" ht="15">
      <c r="B73" t="s">
        <v>993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3.50390625" style="0" customWidth="1"/>
    <col min="2" max="2" width="23.25390625" style="0" customWidth="1"/>
    <col min="3" max="3" width="13.50390625" style="0" customWidth="1"/>
    <col min="4" max="9" width="5.625" style="0" customWidth="1"/>
  </cols>
  <sheetData>
    <row r="1" spans="1:9" ht="18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8">
      <c r="A2" s="186" t="s">
        <v>543</v>
      </c>
      <c r="B2" s="186"/>
      <c r="C2" s="186"/>
      <c r="D2" s="186"/>
      <c r="E2" s="186"/>
      <c r="F2" s="186"/>
      <c r="G2" s="186"/>
      <c r="H2" s="186"/>
      <c r="I2" s="186"/>
    </row>
    <row r="3" spans="1:9" ht="18">
      <c r="A3" s="186" t="s">
        <v>490</v>
      </c>
      <c r="B3" s="186"/>
      <c r="C3" s="186"/>
      <c r="D3" s="186"/>
      <c r="E3" s="186"/>
      <c r="F3" s="186"/>
      <c r="G3" s="186"/>
      <c r="H3" s="186"/>
      <c r="I3" s="186"/>
    </row>
    <row r="4" spans="1:9" ht="18.75">
      <c r="A4" s="4"/>
      <c r="B4" s="5"/>
      <c r="C4" s="5"/>
      <c r="D4" s="5"/>
      <c r="E4" s="5"/>
      <c r="F4" s="5"/>
      <c r="G4" s="5"/>
      <c r="H4" s="15"/>
      <c r="I4" s="15"/>
    </row>
    <row r="5" spans="2:8" ht="18">
      <c r="B5" s="16" t="s">
        <v>212</v>
      </c>
      <c r="C5" s="8"/>
      <c r="D5" s="9"/>
      <c r="E5" s="9"/>
      <c r="F5" s="9"/>
      <c r="G5" s="9"/>
      <c r="H5" s="9"/>
    </row>
    <row r="6" spans="1:9" ht="15.7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.75">
      <c r="A7" s="8">
        <v>1</v>
      </c>
      <c r="B7" s="9" t="str">
        <f>'[4]results'!$L$31</f>
        <v>The mean team</v>
      </c>
      <c r="C7" s="31" t="s">
        <v>519</v>
      </c>
      <c r="D7" s="9">
        <f>'[4]results'!$L$33</f>
        <v>38</v>
      </c>
      <c r="E7" s="9">
        <f>'[4]results'!$L$34</f>
        <v>31</v>
      </c>
      <c r="F7" s="9">
        <f>'[4]results'!$L$36</f>
        <v>0</v>
      </c>
      <c r="G7" s="9">
        <f aca="true" t="shared" si="0" ref="G7:G18">D7-E7-F7</f>
        <v>7</v>
      </c>
      <c r="H7" s="9">
        <f aca="true" t="shared" si="1" ref="H7:H18">SUM(I7-SUM(E7*3)-SUM(F7*2))</f>
        <v>1</v>
      </c>
      <c r="I7" s="9">
        <f>'[4]results'!$L$35</f>
        <v>94</v>
      </c>
    </row>
    <row r="8" spans="1:9" ht="15.75">
      <c r="A8" s="8">
        <v>2</v>
      </c>
      <c r="B8" s="9" t="str">
        <f>'[4]results'!$J$31</f>
        <v>The Bruisers</v>
      </c>
      <c r="C8" s="31" t="s">
        <v>520</v>
      </c>
      <c r="D8" s="9">
        <f>'[4]results'!$J$33</f>
        <v>38</v>
      </c>
      <c r="E8" s="9">
        <f>'[4]results'!$J$34</f>
        <v>29</v>
      </c>
      <c r="F8" s="9">
        <f>'[4]results'!$J$36</f>
        <v>1</v>
      </c>
      <c r="G8" s="9">
        <f t="shared" si="0"/>
        <v>8</v>
      </c>
      <c r="H8" s="9">
        <f t="shared" si="1"/>
        <v>1</v>
      </c>
      <c r="I8" s="9">
        <f>'[4]results'!$J$35</f>
        <v>90</v>
      </c>
    </row>
    <row r="9" spans="1:9" ht="15.75">
      <c r="A9" s="8">
        <v>3</v>
      </c>
      <c r="B9" s="9" t="str">
        <f>'[4]results'!$D$31</f>
        <v>D I R T Y !</v>
      </c>
      <c r="C9" s="31" t="s">
        <v>9</v>
      </c>
      <c r="D9" s="9">
        <f>'[4]results'!$D$33</f>
        <v>38</v>
      </c>
      <c r="E9" s="9">
        <f>'[4]results'!$D$34</f>
        <v>23</v>
      </c>
      <c r="F9" s="9">
        <f>'[4]results'!$D$36</f>
        <v>4</v>
      </c>
      <c r="G9" s="9">
        <f t="shared" si="0"/>
        <v>11</v>
      </c>
      <c r="H9" s="9">
        <f t="shared" si="1"/>
        <v>0</v>
      </c>
      <c r="I9" s="9">
        <f>'[4]results'!$D$35</f>
        <v>77</v>
      </c>
    </row>
    <row r="10" spans="1:9" ht="15.75">
      <c r="A10" s="8">
        <v>4</v>
      </c>
      <c r="B10" s="9" t="str">
        <f>'[4]results'!$E$31</f>
        <v>ECPC</v>
      </c>
      <c r="C10" s="31" t="s">
        <v>254</v>
      </c>
      <c r="D10" s="9">
        <f>'[4]results'!$E$33</f>
        <v>36</v>
      </c>
      <c r="E10" s="9">
        <f>'[4]results'!$E$34</f>
        <v>20</v>
      </c>
      <c r="F10" s="9">
        <f>'[4]results'!$E$36</f>
        <v>0</v>
      </c>
      <c r="G10" s="9">
        <f t="shared" si="0"/>
        <v>16</v>
      </c>
      <c r="H10" s="9">
        <f t="shared" si="1"/>
        <v>3</v>
      </c>
      <c r="I10" s="9">
        <f>'[4]results'!$E$35</f>
        <v>63</v>
      </c>
    </row>
    <row r="11" spans="1:9" ht="15.75">
      <c r="A11" s="8">
        <v>5</v>
      </c>
      <c r="B11" s="9" t="str">
        <f>'[4]results'!$F$31</f>
        <v>G for Gnome</v>
      </c>
      <c r="C11" s="31" t="s">
        <v>323</v>
      </c>
      <c r="D11" s="9">
        <f>'[4]results'!$F$33</f>
        <v>37</v>
      </c>
      <c r="E11" s="9">
        <f>'[4]results'!$F$34</f>
        <v>19</v>
      </c>
      <c r="F11" s="9">
        <f>'[4]results'!$F$36</f>
        <v>1</v>
      </c>
      <c r="G11" s="9">
        <f t="shared" si="0"/>
        <v>17</v>
      </c>
      <c r="H11" s="9">
        <f t="shared" si="1"/>
        <v>3</v>
      </c>
      <c r="I11" s="9">
        <f>'[4]results'!$F$35</f>
        <v>62</v>
      </c>
    </row>
    <row r="12" spans="1:9" ht="15.75">
      <c r="A12" s="8">
        <v>6</v>
      </c>
      <c r="B12" s="9" t="str">
        <f>'[4]results'!$B$31</f>
        <v>Barbies &amp; Ken</v>
      </c>
      <c r="C12" s="31" t="s">
        <v>442</v>
      </c>
      <c r="D12" s="9">
        <f>'[4]results'!$B$33</f>
        <v>36</v>
      </c>
      <c r="E12" s="9">
        <f>'[4]results'!$B$34</f>
        <v>17</v>
      </c>
      <c r="F12" s="9">
        <f>'[4]results'!$B$36</f>
        <v>5</v>
      </c>
      <c r="G12" s="9">
        <f t="shared" si="0"/>
        <v>14</v>
      </c>
      <c r="H12" s="9">
        <f t="shared" si="1"/>
        <v>0</v>
      </c>
      <c r="I12" s="9">
        <f>'[4]results'!$B$35</f>
        <v>61</v>
      </c>
    </row>
    <row r="13" spans="1:9" ht="15.75">
      <c r="A13" s="8">
        <v>7</v>
      </c>
      <c r="B13" s="9" t="str">
        <f>'[4]results'!$T$31</f>
        <v>Wicked</v>
      </c>
      <c r="C13" s="31" t="s">
        <v>521</v>
      </c>
      <c r="D13" s="9">
        <f>'[4]results'!$T$33</f>
        <v>32</v>
      </c>
      <c r="E13" s="9">
        <f>'[4]results'!$T$34</f>
        <v>23</v>
      </c>
      <c r="F13" s="9">
        <f>'[4]results'!$T$36</f>
        <v>3</v>
      </c>
      <c r="G13" s="9">
        <f t="shared" si="0"/>
        <v>6</v>
      </c>
      <c r="H13" s="9">
        <f t="shared" si="1"/>
        <v>-16</v>
      </c>
      <c r="I13" s="9">
        <f>'[4]results'!$T$35-16</f>
        <v>59</v>
      </c>
    </row>
    <row r="14" spans="1:9" ht="15.75">
      <c r="A14" s="8">
        <v>8</v>
      </c>
      <c r="B14" s="9" t="str">
        <f>'[4]results'!$G$31</f>
        <v>Henrys Bar</v>
      </c>
      <c r="C14" s="31" t="s">
        <v>220</v>
      </c>
      <c r="D14" s="9">
        <f>'[4]results'!$G$33</f>
        <v>38</v>
      </c>
      <c r="E14" s="9">
        <f>'[4]results'!$G$34</f>
        <v>17</v>
      </c>
      <c r="F14" s="9">
        <f>'[4]results'!$G$36</f>
        <v>2</v>
      </c>
      <c r="G14" s="9">
        <f t="shared" si="0"/>
        <v>19</v>
      </c>
      <c r="H14" s="9">
        <f t="shared" si="1"/>
        <v>3</v>
      </c>
      <c r="I14" s="9">
        <f>'[4]results'!$G$35</f>
        <v>58</v>
      </c>
    </row>
    <row r="15" spans="1:9" ht="15.75">
      <c r="A15" s="8">
        <v>9</v>
      </c>
      <c r="B15" s="9" t="str">
        <f>'[4]results'!$H$31</f>
        <v>Heroes</v>
      </c>
      <c r="C15" s="31" t="s">
        <v>324</v>
      </c>
      <c r="D15" s="9">
        <f>'[4]results'!$H$33</f>
        <v>38</v>
      </c>
      <c r="E15" s="9">
        <f>'[4]results'!$H$34</f>
        <v>16</v>
      </c>
      <c r="F15" s="9">
        <f>'[4]results'!$H$36</f>
        <v>1</v>
      </c>
      <c r="G15" s="9">
        <f t="shared" si="0"/>
        <v>21</v>
      </c>
      <c r="H15" s="9">
        <f t="shared" si="1"/>
        <v>1</v>
      </c>
      <c r="I15" s="9">
        <f>'[4]results'!$H$35</f>
        <v>51</v>
      </c>
    </row>
    <row r="16" spans="1:9" ht="15.75">
      <c r="A16" s="8">
        <v>10</v>
      </c>
      <c r="B16" s="9" t="str">
        <f>'[4]results'!$I$31</f>
        <v>Titans</v>
      </c>
      <c r="C16" s="31" t="s">
        <v>522</v>
      </c>
      <c r="D16" s="9">
        <f>'[4]results'!$I$33</f>
        <v>37</v>
      </c>
      <c r="E16" s="9">
        <f>'[4]results'!$I$34</f>
        <v>13</v>
      </c>
      <c r="F16" s="9">
        <f>'[4]results'!$I$36</f>
        <v>2</v>
      </c>
      <c r="G16" s="9">
        <f t="shared" si="0"/>
        <v>22</v>
      </c>
      <c r="H16" s="9">
        <f t="shared" si="1"/>
        <v>3</v>
      </c>
      <c r="I16" s="9">
        <f>'[4]results'!$I$35</f>
        <v>46</v>
      </c>
    </row>
    <row r="17" spans="1:9" ht="15.75">
      <c r="A17" s="8">
        <v>11</v>
      </c>
      <c r="B17" s="9" t="str">
        <f>'[4]results'!$C$31</f>
        <v>Blockheads</v>
      </c>
      <c r="C17" s="31" t="s">
        <v>325</v>
      </c>
      <c r="D17" s="9">
        <f>'[4]results'!$C$33</f>
        <v>36</v>
      </c>
      <c r="E17" s="9">
        <f>'[4]results'!$C$34</f>
        <v>10</v>
      </c>
      <c r="F17" s="9">
        <f>'[4]results'!$C$36</f>
        <v>0</v>
      </c>
      <c r="G17" s="9">
        <f t="shared" si="0"/>
        <v>26</v>
      </c>
      <c r="H17" s="9">
        <f t="shared" si="1"/>
        <v>5</v>
      </c>
      <c r="I17" s="9">
        <f>'[4]results'!$C$35</f>
        <v>35</v>
      </c>
    </row>
    <row r="18" spans="1:9" ht="15.75">
      <c r="A18" s="8">
        <v>12</v>
      </c>
      <c r="B18" s="9" t="str">
        <f>'[4]results'!$K$31</f>
        <v>The Great Pretenders</v>
      </c>
      <c r="C18" s="31" t="s">
        <v>17</v>
      </c>
      <c r="D18" s="9">
        <f>'[4]results'!$K$33</f>
        <v>37</v>
      </c>
      <c r="E18" s="9">
        <f>'[4]results'!$K$34</f>
        <v>8</v>
      </c>
      <c r="F18" s="9">
        <f>'[4]results'!$K$36</f>
        <v>1</v>
      </c>
      <c r="G18" s="9">
        <f t="shared" si="0"/>
        <v>28</v>
      </c>
      <c r="H18" s="9">
        <f t="shared" si="1"/>
        <v>1</v>
      </c>
      <c r="I18" s="9">
        <f>'[4]results'!$K$35</f>
        <v>27</v>
      </c>
    </row>
    <row r="19" ht="15.75">
      <c r="A19" s="9"/>
    </row>
    <row r="20" spans="1:2" ht="18">
      <c r="A20" s="21"/>
      <c r="B20" s="16" t="s">
        <v>221</v>
      </c>
    </row>
    <row r="21" spans="1:9" ht="15.75">
      <c r="A21" s="6"/>
      <c r="B21" s="6"/>
      <c r="C21" s="7"/>
      <c r="D21" s="7" t="s">
        <v>2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</row>
    <row r="22" spans="1:9" ht="15.75">
      <c r="A22" s="8">
        <v>1</v>
      </c>
      <c r="B22" s="9" t="str">
        <f>'[4]results'!$AD$31</f>
        <v>Lions on tour</v>
      </c>
      <c r="C22" s="33" t="s">
        <v>523</v>
      </c>
      <c r="D22" s="9">
        <f>'[4]results'!$AD$33</f>
        <v>38</v>
      </c>
      <c r="E22" s="9">
        <f>'[4]results'!$AD$34</f>
        <v>31</v>
      </c>
      <c r="F22" s="9">
        <f>'[4]results'!$AD$36</f>
        <v>2</v>
      </c>
      <c r="G22" s="9">
        <f aca="true" t="shared" si="2" ref="G22:G33">D22-E22-F22</f>
        <v>5</v>
      </c>
      <c r="H22" s="9">
        <f aca="true" t="shared" si="3" ref="H22:H33">SUM(I22-SUM(E22*3)-SUM(F22*2))</f>
        <v>-6</v>
      </c>
      <c r="I22" s="9">
        <f>'[4]results'!$AD$35-8</f>
        <v>91</v>
      </c>
    </row>
    <row r="23" spans="1:9" ht="15.75">
      <c r="A23" s="8">
        <v>2</v>
      </c>
      <c r="B23" s="9" t="str">
        <f>'[4]results'!$R$31</f>
        <v>To kill a blocking nerd</v>
      </c>
      <c r="C23" s="31" t="s">
        <v>524</v>
      </c>
      <c r="D23" s="9">
        <f>'[4]results'!$R$33</f>
        <v>37</v>
      </c>
      <c r="E23" s="9">
        <f>'[4]results'!$R$34</f>
        <v>20</v>
      </c>
      <c r="F23" s="9">
        <f>'[4]results'!$R$36</f>
        <v>4</v>
      </c>
      <c r="G23" s="9">
        <f t="shared" si="2"/>
        <v>13</v>
      </c>
      <c r="H23" s="9">
        <f t="shared" si="3"/>
        <v>3</v>
      </c>
      <c r="I23" s="9">
        <f>'[4]results'!$R$35</f>
        <v>71</v>
      </c>
    </row>
    <row r="24" spans="1:9" ht="15.75">
      <c r="A24" s="8">
        <v>3</v>
      </c>
      <c r="B24" s="9" t="str">
        <f>'[4]results'!$U$31</f>
        <v>Otter menaces</v>
      </c>
      <c r="C24" s="31" t="s">
        <v>444</v>
      </c>
      <c r="D24" s="9">
        <f>'[4]results'!$U$33</f>
        <v>38</v>
      </c>
      <c r="E24" s="9">
        <f>'[4]results'!$U$34</f>
        <v>20</v>
      </c>
      <c r="F24" s="9">
        <f>'[4]results'!$U$36</f>
        <v>0</v>
      </c>
      <c r="G24" s="9">
        <f t="shared" si="2"/>
        <v>18</v>
      </c>
      <c r="H24" s="9">
        <f t="shared" si="3"/>
        <v>8</v>
      </c>
      <c r="I24" s="9">
        <f>'[4]results'!$U$35</f>
        <v>68</v>
      </c>
    </row>
    <row r="25" spans="1:9" ht="15.75">
      <c r="A25" s="8">
        <v>4</v>
      </c>
      <c r="B25" s="9" t="str">
        <f>'[4]results'!$Y$31</f>
        <v>Flying Chimps</v>
      </c>
      <c r="C25" s="31" t="s">
        <v>525</v>
      </c>
      <c r="D25" s="9">
        <f>'[4]results'!$Y$33</f>
        <v>36</v>
      </c>
      <c r="E25" s="9">
        <f>'[4]results'!$Y$34</f>
        <v>24</v>
      </c>
      <c r="F25" s="9">
        <f>'[4]results'!$Y$36</f>
        <v>1</v>
      </c>
      <c r="G25" s="9">
        <f t="shared" si="2"/>
        <v>11</v>
      </c>
      <c r="H25" s="9">
        <f t="shared" si="3"/>
        <v>-7</v>
      </c>
      <c r="I25" s="9">
        <f>'[4]results'!$Y$35-8</f>
        <v>67</v>
      </c>
    </row>
    <row r="26" spans="1:9" ht="15.75">
      <c r="A26" s="8">
        <v>5</v>
      </c>
      <c r="B26" s="9" t="str">
        <f>'[4]results'!$M$31</f>
        <v>Pastytastic</v>
      </c>
      <c r="C26" s="31" t="s">
        <v>526</v>
      </c>
      <c r="D26" s="9">
        <f>'[4]results'!$M$33</f>
        <v>36</v>
      </c>
      <c r="E26" s="9">
        <f>'[4]results'!$M$34</f>
        <v>13</v>
      </c>
      <c r="F26" s="9">
        <f>'[4]results'!$M$36</f>
        <v>2</v>
      </c>
      <c r="G26" s="9">
        <f t="shared" si="2"/>
        <v>21</v>
      </c>
      <c r="H26" s="9">
        <f t="shared" si="3"/>
        <v>21</v>
      </c>
      <c r="I26" s="9">
        <f>'[4]results'!$M$35+19</f>
        <v>64</v>
      </c>
    </row>
    <row r="27" spans="1:9" ht="15.75">
      <c r="A27" s="8">
        <v>6</v>
      </c>
      <c r="B27" s="9" t="str">
        <f>'[4]results'!$O$31</f>
        <v>Diggers &amp; Slappers</v>
      </c>
      <c r="C27" s="31" t="s">
        <v>527</v>
      </c>
      <c r="D27" s="9">
        <f>'[4]results'!$O$33</f>
        <v>33</v>
      </c>
      <c r="E27" s="9">
        <f>'[4]results'!$O$34</f>
        <v>19</v>
      </c>
      <c r="F27" s="9">
        <f>'[4]results'!$O$36</f>
        <v>1</v>
      </c>
      <c r="G27" s="9">
        <f t="shared" si="2"/>
        <v>13</v>
      </c>
      <c r="H27" s="9">
        <f t="shared" si="3"/>
        <v>2</v>
      </c>
      <c r="I27" s="9">
        <f>'[4]results'!$O$35</f>
        <v>61</v>
      </c>
    </row>
    <row r="28" spans="1:9" ht="15.75">
      <c r="A28" s="8">
        <v>7</v>
      </c>
      <c r="B28" s="9" t="s">
        <v>528</v>
      </c>
      <c r="C28" s="31" t="s">
        <v>445</v>
      </c>
      <c r="D28" s="9">
        <f>'[4]results'!$AJ$33</f>
        <v>30</v>
      </c>
      <c r="E28" s="9">
        <f>'[4]results'!$AJ$34</f>
        <v>19</v>
      </c>
      <c r="F28" s="9">
        <f>'[4]results'!$AJ$36</f>
        <v>0</v>
      </c>
      <c r="G28" s="9">
        <f t="shared" si="2"/>
        <v>11</v>
      </c>
      <c r="H28" s="9">
        <f t="shared" si="3"/>
        <v>4</v>
      </c>
      <c r="I28" s="9">
        <f>'[4]results'!$AJ$35</f>
        <v>61</v>
      </c>
    </row>
    <row r="29" spans="1:9" ht="15.75">
      <c r="A29" s="8">
        <v>8</v>
      </c>
      <c r="B29" s="9" t="str">
        <f>'[4]results'!$P$31</f>
        <v>The Brandons</v>
      </c>
      <c r="C29" s="31" t="s">
        <v>57</v>
      </c>
      <c r="D29" s="9">
        <f>'[4]results'!$P$33</f>
        <v>37</v>
      </c>
      <c r="E29" s="9">
        <f>'[4]results'!$P$34</f>
        <v>16</v>
      </c>
      <c r="F29" s="9">
        <f>'[4]results'!$P$36</f>
        <v>1</v>
      </c>
      <c r="G29" s="9">
        <f t="shared" si="2"/>
        <v>20</v>
      </c>
      <c r="H29" s="9">
        <f t="shared" si="3"/>
        <v>2</v>
      </c>
      <c r="I29" s="9">
        <f>'[4]results'!$P$35</f>
        <v>52</v>
      </c>
    </row>
    <row r="30" spans="1:9" ht="15.75">
      <c r="A30" s="8">
        <v>9</v>
      </c>
      <c r="B30" s="9" t="str">
        <f>'[4]results'!$W$31</f>
        <v>Riverside Runners</v>
      </c>
      <c r="C30" s="31" t="s">
        <v>450</v>
      </c>
      <c r="D30" s="9">
        <f>'[4]results'!$W$33</f>
        <v>38</v>
      </c>
      <c r="E30" s="9">
        <f>'[4]results'!$W$34</f>
        <v>11</v>
      </c>
      <c r="F30" s="9">
        <f>'[4]results'!$W$36</f>
        <v>1</v>
      </c>
      <c r="G30" s="9">
        <f t="shared" si="2"/>
        <v>26</v>
      </c>
      <c r="H30" s="9">
        <f t="shared" si="3"/>
        <v>16</v>
      </c>
      <c r="I30" s="9">
        <f>'[4]results'!$W$35</f>
        <v>51</v>
      </c>
    </row>
    <row r="31" spans="1:9" ht="15.75">
      <c r="A31" s="8">
        <v>10</v>
      </c>
      <c r="B31" s="9" t="str">
        <f>'[4]results'!$V$31</f>
        <v>Late Starts</v>
      </c>
      <c r="C31" s="33" t="s">
        <v>40</v>
      </c>
      <c r="D31" s="9">
        <f>'[4]results'!$V$33</f>
        <v>37</v>
      </c>
      <c r="E31" s="9">
        <f>'[4]results'!$V$34</f>
        <v>13</v>
      </c>
      <c r="F31" s="9">
        <f>'[4]results'!$V$36</f>
        <v>2</v>
      </c>
      <c r="G31" s="9">
        <f t="shared" si="2"/>
        <v>22</v>
      </c>
      <c r="H31" s="9">
        <f t="shared" si="3"/>
        <v>7</v>
      </c>
      <c r="I31" s="9">
        <f>'[4]results'!$V$35</f>
        <v>50</v>
      </c>
    </row>
    <row r="32" spans="1:9" ht="15.75">
      <c r="A32" s="8">
        <v>11</v>
      </c>
      <c r="B32" s="9" t="str">
        <f>'[4]results'!$N$31</f>
        <v>Bidders Beauties</v>
      </c>
      <c r="C32" s="31" t="s">
        <v>38</v>
      </c>
      <c r="D32" s="9">
        <f>'[4]results'!$N$33</f>
        <v>38</v>
      </c>
      <c r="E32" s="9">
        <f>'[4]results'!$N$34</f>
        <v>13</v>
      </c>
      <c r="F32" s="9">
        <f>'[4]results'!$N$36</f>
        <v>0</v>
      </c>
      <c r="G32" s="9">
        <f t="shared" si="2"/>
        <v>25</v>
      </c>
      <c r="H32" s="9">
        <f t="shared" si="3"/>
        <v>4</v>
      </c>
      <c r="I32" s="9">
        <f>'[4]results'!$N$35</f>
        <v>43</v>
      </c>
    </row>
    <row r="33" spans="1:9" ht="15.75">
      <c r="A33" s="8">
        <v>12</v>
      </c>
      <c r="B33" s="9" t="str">
        <f>'[4]results'!$S$31</f>
        <v>Teds Army</v>
      </c>
      <c r="C33" s="31" t="s">
        <v>529</v>
      </c>
      <c r="D33" s="9">
        <f>'[4]results'!$S$33</f>
        <v>35</v>
      </c>
      <c r="E33" s="9">
        <f>'[4]results'!$S$34</f>
        <v>6</v>
      </c>
      <c r="F33" s="9">
        <f>'[4]results'!$S$36</f>
        <v>2</v>
      </c>
      <c r="G33" s="9">
        <f t="shared" si="2"/>
        <v>27</v>
      </c>
      <c r="H33" s="9">
        <f t="shared" si="3"/>
        <v>3</v>
      </c>
      <c r="I33" s="9">
        <f>'[4]results'!$S$35</f>
        <v>25</v>
      </c>
    </row>
    <row r="34" ht="15.75">
      <c r="A34" s="22"/>
    </row>
    <row r="35" spans="1:2" ht="18">
      <c r="A35" s="22"/>
      <c r="B35" s="16" t="s">
        <v>276</v>
      </c>
    </row>
    <row r="36" spans="1:9" ht="15.75">
      <c r="A36" s="6"/>
      <c r="B36" s="6"/>
      <c r="C36" s="7"/>
      <c r="D36" s="7" t="s">
        <v>2</v>
      </c>
      <c r="E36" s="7" t="s">
        <v>3</v>
      </c>
      <c r="F36" s="7" t="s">
        <v>4</v>
      </c>
      <c r="G36" s="7" t="s">
        <v>5</v>
      </c>
      <c r="H36" s="7" t="s">
        <v>6</v>
      </c>
      <c r="I36" s="7" t="s">
        <v>7</v>
      </c>
    </row>
    <row r="37" spans="1:9" ht="15.75">
      <c r="A37" s="22">
        <v>1</v>
      </c>
      <c r="B37" s="9" t="str">
        <f>'[4]results'!$AC$31</f>
        <v>its all balls</v>
      </c>
      <c r="C37" s="31" t="s">
        <v>530</v>
      </c>
      <c r="D37" s="9">
        <f>'[4]results'!$AC$33</f>
        <v>36</v>
      </c>
      <c r="E37" s="9">
        <f>'[4]results'!$AC$34</f>
        <v>25</v>
      </c>
      <c r="F37" s="9">
        <f>'[4]results'!$AC$36</f>
        <v>2</v>
      </c>
      <c r="G37" s="9">
        <f aca="true" t="shared" si="4" ref="G37:G49">D37-E37-F37</f>
        <v>9</v>
      </c>
      <c r="H37" s="9">
        <f aca="true" t="shared" si="5" ref="H37:H49">SUM(I37-SUM(E37*3)-SUM(F37*2))</f>
        <v>4</v>
      </c>
      <c r="I37" s="9">
        <f>'[4]results'!$AC$35</f>
        <v>83</v>
      </c>
    </row>
    <row r="38" spans="1:9" ht="15.75">
      <c r="A38" s="22">
        <v>2</v>
      </c>
      <c r="B38" s="9" t="str">
        <f>'[4]results'!$AI$31</f>
        <v>The Flying Platypi</v>
      </c>
      <c r="C38" s="33" t="s">
        <v>531</v>
      </c>
      <c r="D38" s="9">
        <f>'[4]results'!$AI$33</f>
        <v>38</v>
      </c>
      <c r="E38" s="9">
        <f>'[4]results'!$AI$34</f>
        <v>24</v>
      </c>
      <c r="F38" s="9">
        <f>'[4]results'!$AI$36</f>
        <v>1</v>
      </c>
      <c r="G38" s="9">
        <f t="shared" si="4"/>
        <v>13</v>
      </c>
      <c r="H38" s="9">
        <f t="shared" si="5"/>
        <v>2</v>
      </c>
      <c r="I38" s="9">
        <f>'[4]results'!$AI$35</f>
        <v>76</v>
      </c>
    </row>
    <row r="39" spans="1:9" ht="15.75">
      <c r="A39" s="22">
        <v>3</v>
      </c>
      <c r="B39" s="9" t="str">
        <f>'[4]results'!$AF$31</f>
        <v>Sets on the beach</v>
      </c>
      <c r="C39" s="33" t="s">
        <v>532</v>
      </c>
      <c r="D39" s="9">
        <f>'[4]results'!$AF$33</f>
        <v>33</v>
      </c>
      <c r="E39" s="9">
        <f>'[4]results'!$AF$34</f>
        <v>22</v>
      </c>
      <c r="F39" s="9">
        <f>'[4]results'!$AF$36</f>
        <v>1</v>
      </c>
      <c r="G39" s="9">
        <f t="shared" si="4"/>
        <v>10</v>
      </c>
      <c r="H39" s="9">
        <f t="shared" si="5"/>
        <v>0</v>
      </c>
      <c r="I39" s="9">
        <f>'[4]results'!$AF$35</f>
        <v>68</v>
      </c>
    </row>
    <row r="40" spans="1:9" ht="15.75">
      <c r="A40" s="22">
        <v>4</v>
      </c>
      <c r="B40" s="9" t="s">
        <v>533</v>
      </c>
      <c r="C40" s="31" t="s">
        <v>534</v>
      </c>
      <c r="D40" s="9">
        <f>'[4]results'!$AK$33</f>
        <v>26</v>
      </c>
      <c r="E40" s="9">
        <f>'[4]results'!$AK$34</f>
        <v>19</v>
      </c>
      <c r="F40" s="9">
        <f>'[4]results'!$AK$36</f>
        <v>2</v>
      </c>
      <c r="G40" s="9">
        <f t="shared" si="4"/>
        <v>5</v>
      </c>
      <c r="H40" s="9">
        <f t="shared" si="5"/>
        <v>2</v>
      </c>
      <c r="I40" s="9">
        <f>'[4]results'!$AK$35</f>
        <v>63</v>
      </c>
    </row>
    <row r="41" spans="1:9" ht="15.75">
      <c r="A41" s="22">
        <v>5</v>
      </c>
      <c r="B41" s="9" t="str">
        <f>'[4]results'!$AB$31</f>
        <v>Jet Setters</v>
      </c>
      <c r="C41" s="31" t="s">
        <v>535</v>
      </c>
      <c r="D41" s="9">
        <f>'[4]results'!$AB$33</f>
        <v>38</v>
      </c>
      <c r="E41" s="9">
        <f>'[4]results'!$AB$34</f>
        <v>18</v>
      </c>
      <c r="F41" s="9">
        <f>'[4]results'!$AB$36</f>
        <v>0</v>
      </c>
      <c r="G41" s="9">
        <f t="shared" si="4"/>
        <v>20</v>
      </c>
      <c r="H41" s="9">
        <f t="shared" si="5"/>
        <v>8</v>
      </c>
      <c r="I41" s="9">
        <f>'[4]results'!$AB$35</f>
        <v>62</v>
      </c>
    </row>
    <row r="42" spans="1:9" ht="15.75">
      <c r="A42" s="22">
        <v>6</v>
      </c>
      <c r="B42" s="9" t="str">
        <f>'[4]results'!$AA$31</f>
        <v>Hefty hitters</v>
      </c>
      <c r="C42" s="31" t="s">
        <v>535</v>
      </c>
      <c r="D42" s="9">
        <f>'[4]results'!$AA$33</f>
        <v>38</v>
      </c>
      <c r="E42" s="9">
        <f>'[4]results'!$AA$34</f>
        <v>19</v>
      </c>
      <c r="F42" s="9">
        <f>'[4]results'!$AA$36</f>
        <v>0</v>
      </c>
      <c r="G42" s="9">
        <f t="shared" si="4"/>
        <v>19</v>
      </c>
      <c r="H42" s="9">
        <f t="shared" si="5"/>
        <v>4</v>
      </c>
      <c r="I42" s="9">
        <f>'[4]results'!$AA$35</f>
        <v>61</v>
      </c>
    </row>
    <row r="43" spans="1:9" ht="15.75">
      <c r="A43" s="22">
        <v>7</v>
      </c>
      <c r="B43" s="9" t="str">
        <f>'[4]results'!$X$31</f>
        <v>Chunkies Chosen</v>
      </c>
      <c r="C43" s="31" t="s">
        <v>190</v>
      </c>
      <c r="D43" s="9">
        <f>'[4]results'!$X$33</f>
        <v>38</v>
      </c>
      <c r="E43" s="9">
        <f>'[4]results'!$X$34</f>
        <v>18</v>
      </c>
      <c r="F43" s="9">
        <f>'[4]results'!$X$36</f>
        <v>0</v>
      </c>
      <c r="G43" s="9">
        <f t="shared" si="4"/>
        <v>20</v>
      </c>
      <c r="H43" s="9">
        <f t="shared" si="5"/>
        <v>3</v>
      </c>
      <c r="I43" s="9">
        <f>'[4]results'!$X$35</f>
        <v>57</v>
      </c>
    </row>
    <row r="44" spans="1:9" ht="15.75">
      <c r="A44" s="22">
        <v>8</v>
      </c>
      <c r="B44" s="9" t="str">
        <f>'[4]results'!$AG$31</f>
        <v>Super Sharks</v>
      </c>
      <c r="C44" s="33" t="s">
        <v>536</v>
      </c>
      <c r="D44" s="9">
        <f>'[4]results'!$AG$33</f>
        <v>35</v>
      </c>
      <c r="E44" s="9">
        <f>'[4]results'!$AG$34</f>
        <v>16</v>
      </c>
      <c r="F44" s="9">
        <f>'[4]results'!$AG$36</f>
        <v>0</v>
      </c>
      <c r="G44" s="9">
        <f t="shared" si="4"/>
        <v>19</v>
      </c>
      <c r="H44" s="9">
        <f t="shared" si="5"/>
        <v>4</v>
      </c>
      <c r="I44" s="9">
        <f>'[4]results'!$AG$35</f>
        <v>52</v>
      </c>
    </row>
    <row r="45" spans="1:9" ht="15.75">
      <c r="A45" s="22">
        <v>9</v>
      </c>
      <c r="B45" s="9" t="str">
        <f>'[4]results'!$Q$31</f>
        <v>The extras</v>
      </c>
      <c r="C45" s="31" t="s">
        <v>537</v>
      </c>
      <c r="D45" s="9">
        <f>'[4]results'!$Q$33</f>
        <v>28</v>
      </c>
      <c r="E45" s="9">
        <f>'[4]results'!$Q$34</f>
        <v>12</v>
      </c>
      <c r="F45" s="9">
        <f>'[4]results'!$Q$36</f>
        <v>0</v>
      </c>
      <c r="G45" s="9">
        <f t="shared" si="4"/>
        <v>16</v>
      </c>
      <c r="H45" s="9">
        <f t="shared" si="5"/>
        <v>16</v>
      </c>
      <c r="I45" s="9">
        <f>'[4]results'!$Q$35+11</f>
        <v>52</v>
      </c>
    </row>
    <row r="46" spans="1:9" ht="15.75">
      <c r="A46" s="22">
        <v>10</v>
      </c>
      <c r="B46" s="9" t="str">
        <f>'[4]results'!$Z$31</f>
        <v>Hasko Kings</v>
      </c>
      <c r="C46" s="31" t="s">
        <v>538</v>
      </c>
      <c r="D46" s="9">
        <f>'[4]results'!$Z$33</f>
        <v>38</v>
      </c>
      <c r="E46" s="9">
        <f>'[4]results'!$Z$34</f>
        <v>10</v>
      </c>
      <c r="F46" s="9">
        <f>'[4]results'!$Z$36</f>
        <v>1</v>
      </c>
      <c r="G46" s="9">
        <f t="shared" si="4"/>
        <v>27</v>
      </c>
      <c r="H46" s="9">
        <f t="shared" si="5"/>
        <v>5</v>
      </c>
      <c r="I46" s="9">
        <f>'[4]results'!$Z$35</f>
        <v>37</v>
      </c>
    </row>
    <row r="47" spans="1:9" ht="15.75">
      <c r="A47" s="22">
        <v>11</v>
      </c>
      <c r="B47" s="9" t="str">
        <f>'[4]results'!$AH$31</f>
        <v>Team Hennessy</v>
      </c>
      <c r="C47" s="33" t="s">
        <v>456</v>
      </c>
      <c r="D47" s="9">
        <f>'[4]results'!$AH$33</f>
        <v>32</v>
      </c>
      <c r="E47" s="9">
        <f>'[4]results'!$AH$34</f>
        <v>7</v>
      </c>
      <c r="F47" s="9">
        <f>'[4]results'!$AH$36</f>
        <v>1</v>
      </c>
      <c r="G47" s="9">
        <f t="shared" si="4"/>
        <v>24</v>
      </c>
      <c r="H47" s="9">
        <f t="shared" si="5"/>
        <v>2</v>
      </c>
      <c r="I47" s="9">
        <f>'[4]results'!$AH$35</f>
        <v>25</v>
      </c>
    </row>
    <row r="48" spans="1:9" ht="15.75">
      <c r="A48" s="22">
        <v>12</v>
      </c>
      <c r="B48" s="9" t="s">
        <v>539</v>
      </c>
      <c r="C48" s="33" t="s">
        <v>540</v>
      </c>
      <c r="D48" s="9">
        <f>'[4]results'!$AE$33</f>
        <v>34</v>
      </c>
      <c r="E48" s="9">
        <f>'[4]results'!$AE$34</f>
        <v>2</v>
      </c>
      <c r="F48" s="9">
        <f>'[4]results'!$AE$36</f>
        <v>0</v>
      </c>
      <c r="G48" s="9">
        <f t="shared" si="4"/>
        <v>32</v>
      </c>
      <c r="H48" s="9">
        <f t="shared" si="5"/>
        <v>5</v>
      </c>
      <c r="I48" s="9">
        <f>'[4]results'!$AE$35</f>
        <v>11</v>
      </c>
    </row>
    <row r="49" spans="1:9" ht="15.75">
      <c r="A49" s="22">
        <v>13</v>
      </c>
      <c r="B49" s="9" t="s">
        <v>541</v>
      </c>
      <c r="C49" s="31" t="s">
        <v>542</v>
      </c>
      <c r="D49" s="9">
        <f>'[4]results'!$AL$33</f>
        <v>4</v>
      </c>
      <c r="E49" s="9">
        <f>'[4]results'!$AL$34</f>
        <v>1</v>
      </c>
      <c r="F49" s="9">
        <f>'[4]results'!$AL$36</f>
        <v>0</v>
      </c>
      <c r="G49" s="9">
        <f t="shared" si="4"/>
        <v>3</v>
      </c>
      <c r="H49" s="9">
        <f t="shared" si="5"/>
        <v>1</v>
      </c>
      <c r="I49" s="9">
        <f>'[4]results'!$AL$35</f>
        <v>4</v>
      </c>
    </row>
    <row r="51" spans="2:8" ht="18.75">
      <c r="B51" s="4" t="s">
        <v>50</v>
      </c>
      <c r="C51" s="5"/>
      <c r="D51" s="5"/>
      <c r="E51" s="5"/>
      <c r="F51" s="5"/>
      <c r="G51" s="5"/>
      <c r="H51" s="5"/>
    </row>
    <row r="52" spans="1:8" ht="15.75">
      <c r="A52" s="6"/>
      <c r="B52" s="6"/>
      <c r="C52" s="7" t="s">
        <v>51</v>
      </c>
      <c r="D52" s="7" t="s">
        <v>2</v>
      </c>
      <c r="E52" s="7" t="s">
        <v>3</v>
      </c>
      <c r="F52" s="7" t="s">
        <v>4</v>
      </c>
      <c r="G52" s="7" t="s">
        <v>5</v>
      </c>
      <c r="H52" s="7" t="s">
        <v>7</v>
      </c>
    </row>
    <row r="53" spans="1:8" ht="15.75">
      <c r="A53" s="8">
        <v>1</v>
      </c>
      <c r="B53" s="24" t="s">
        <v>314</v>
      </c>
      <c r="C53" s="8" t="s">
        <v>38</v>
      </c>
      <c r="D53" s="9">
        <f>'[4]results'!$D$6</f>
        <v>5</v>
      </c>
      <c r="E53" s="9">
        <f>'[4]results'!$D$7</f>
        <v>4</v>
      </c>
      <c r="F53" s="9">
        <f>0</f>
        <v>0</v>
      </c>
      <c r="G53" s="9">
        <f aca="true" t="shared" si="6" ref="G53:G58">D53-E53</f>
        <v>1</v>
      </c>
      <c r="H53" s="9">
        <f>'[4]results'!$D$8</f>
        <v>13</v>
      </c>
    </row>
    <row r="54" spans="1:8" ht="15.75">
      <c r="A54" s="8">
        <v>2</v>
      </c>
      <c r="B54" s="24" t="s">
        <v>544</v>
      </c>
      <c r="C54" s="8" t="s">
        <v>44</v>
      </c>
      <c r="D54" s="9">
        <f>'[4]results'!$C$6</f>
        <v>5</v>
      </c>
      <c r="E54" s="9">
        <f>'[4]results'!$C$7</f>
        <v>4</v>
      </c>
      <c r="F54" s="9">
        <v>0</v>
      </c>
      <c r="G54" s="9">
        <f t="shared" si="6"/>
        <v>1</v>
      </c>
      <c r="H54" s="9">
        <f>'[4]results'!$C$8</f>
        <v>10</v>
      </c>
    </row>
    <row r="55" spans="1:8" ht="15.75">
      <c r="A55" s="8">
        <v>3</v>
      </c>
      <c r="B55" s="24" t="s">
        <v>545</v>
      </c>
      <c r="C55" s="8" t="s">
        <v>546</v>
      </c>
      <c r="D55" s="9">
        <f>'[4]results'!$B$6</f>
        <v>5</v>
      </c>
      <c r="E55" s="9">
        <f>'[4]results'!$B$7</f>
        <v>3</v>
      </c>
      <c r="F55" s="9">
        <v>0</v>
      </c>
      <c r="G55" s="9">
        <f t="shared" si="6"/>
        <v>2</v>
      </c>
      <c r="H55" s="9">
        <f>'[4]results'!$B$8</f>
        <v>8</v>
      </c>
    </row>
    <row r="56" spans="1:8" ht="15.75">
      <c r="A56" s="8">
        <v>4</v>
      </c>
      <c r="B56" s="24" t="s">
        <v>547</v>
      </c>
      <c r="C56" s="8" t="s">
        <v>428</v>
      </c>
      <c r="D56" s="9">
        <f>'[4]results'!$E$6</f>
        <v>4</v>
      </c>
      <c r="E56" s="9">
        <f>'[4]results'!$E$7</f>
        <v>2</v>
      </c>
      <c r="F56" s="9">
        <v>0</v>
      </c>
      <c r="G56" s="9">
        <f t="shared" si="6"/>
        <v>2</v>
      </c>
      <c r="H56" s="9">
        <f>'[4]results'!$E$8</f>
        <v>6</v>
      </c>
    </row>
    <row r="57" spans="1:8" ht="15.75">
      <c r="A57" s="8">
        <v>5</v>
      </c>
      <c r="B57" s="24" t="s">
        <v>548</v>
      </c>
      <c r="C57" s="8" t="s">
        <v>549</v>
      </c>
      <c r="D57" s="9">
        <f>'[4]results'!$G$6</f>
        <v>3</v>
      </c>
      <c r="E57" s="9">
        <f>'[4]results'!$G$7</f>
        <v>0</v>
      </c>
      <c r="F57" s="9">
        <v>0</v>
      </c>
      <c r="G57" s="9">
        <f t="shared" si="6"/>
        <v>3</v>
      </c>
      <c r="H57" s="9">
        <f>'[4]results'!$G$8</f>
        <v>1</v>
      </c>
    </row>
    <row r="58" spans="1:8" ht="15.75">
      <c r="A58" s="8">
        <v>6</v>
      </c>
      <c r="B58" s="24" t="s">
        <v>550</v>
      </c>
      <c r="C58" s="8" t="s">
        <v>551</v>
      </c>
      <c r="D58" s="9">
        <f>'[4]results'!$F$6</f>
        <v>4</v>
      </c>
      <c r="E58" s="9">
        <f>'[4]results'!$F$7</f>
        <v>0</v>
      </c>
      <c r="F58" s="9">
        <v>0</v>
      </c>
      <c r="G58" s="9">
        <f t="shared" si="6"/>
        <v>4</v>
      </c>
      <c r="H58" s="9">
        <f>'[4]results'!$F$8</f>
        <v>1</v>
      </c>
    </row>
    <row r="59" spans="1:8" ht="15.75">
      <c r="A59" s="8"/>
      <c r="B59" s="9"/>
      <c r="C59" s="8"/>
      <c r="D59" s="9"/>
      <c r="E59" s="9"/>
      <c r="F59" s="9"/>
      <c r="G59" s="9"/>
      <c r="H59" s="9"/>
    </row>
    <row r="60" spans="1:8" ht="15.75">
      <c r="A60" s="8"/>
      <c r="B60" s="9"/>
      <c r="C60" s="8"/>
      <c r="D60" s="9"/>
      <c r="E60" s="9"/>
      <c r="F60" s="9"/>
      <c r="G60" s="9"/>
      <c r="H60" s="9"/>
    </row>
    <row r="61" spans="2:8" ht="18">
      <c r="B61" s="4" t="s">
        <v>60</v>
      </c>
      <c r="C61" s="11"/>
      <c r="D61" s="11"/>
      <c r="E61" s="11"/>
      <c r="F61" s="11"/>
      <c r="G61" s="11"/>
      <c r="H61" s="11"/>
    </row>
    <row r="62" spans="1:8" ht="15.75">
      <c r="A62" s="6"/>
      <c r="B62" s="6"/>
      <c r="C62" s="7" t="s">
        <v>51</v>
      </c>
      <c r="D62" s="7" t="s">
        <v>2</v>
      </c>
      <c r="E62" s="7" t="s">
        <v>3</v>
      </c>
      <c r="F62" s="7" t="s">
        <v>4</v>
      </c>
      <c r="G62" s="7" t="s">
        <v>5</v>
      </c>
      <c r="H62" s="7" t="s">
        <v>7</v>
      </c>
    </row>
    <row r="63" spans="1:8" ht="15.75">
      <c r="A63" s="8">
        <v>1</v>
      </c>
      <c r="B63" s="24" t="s">
        <v>552</v>
      </c>
      <c r="C63" s="8" t="s">
        <v>44</v>
      </c>
      <c r="D63" s="9">
        <f>'[4]results'!$B$15</f>
        <v>8</v>
      </c>
      <c r="E63" s="9">
        <f>'[4]results'!$B$16</f>
        <v>7</v>
      </c>
      <c r="F63" s="9">
        <v>0</v>
      </c>
      <c r="G63" s="9">
        <f aca="true" t="shared" si="7" ref="G63:G71">D63-E63-F63</f>
        <v>1</v>
      </c>
      <c r="H63" s="9">
        <f>'[4]results'!$B$17</f>
        <v>22</v>
      </c>
    </row>
    <row r="64" spans="1:8" ht="15.75">
      <c r="A64" s="8">
        <v>2</v>
      </c>
      <c r="B64" s="24" t="s">
        <v>553</v>
      </c>
      <c r="C64" s="8" t="s">
        <v>448</v>
      </c>
      <c r="D64" s="9">
        <f>'[4]results'!$F$15</f>
        <v>8</v>
      </c>
      <c r="E64" s="9">
        <f>'[4]results'!$F$16</f>
        <v>7</v>
      </c>
      <c r="F64" s="9">
        <f>0</f>
        <v>0</v>
      </c>
      <c r="G64" s="9">
        <f t="shared" si="7"/>
        <v>1</v>
      </c>
      <c r="H64" s="9">
        <f>'[4]results'!$F$17</f>
        <v>20</v>
      </c>
    </row>
    <row r="65" spans="1:8" ht="15.75">
      <c r="A65" s="8">
        <v>3</v>
      </c>
      <c r="B65" s="24" t="s">
        <v>554</v>
      </c>
      <c r="C65" s="8" t="s">
        <v>210</v>
      </c>
      <c r="D65" s="9">
        <f>'[4]results'!$E$15</f>
        <v>6</v>
      </c>
      <c r="E65" s="9">
        <f>'[4]results'!$E$16</f>
        <v>4</v>
      </c>
      <c r="F65" s="9">
        <v>0</v>
      </c>
      <c r="G65" s="9">
        <f t="shared" si="7"/>
        <v>2</v>
      </c>
      <c r="H65" s="9">
        <f>'[4]results'!$E$17</f>
        <v>12</v>
      </c>
    </row>
    <row r="66" spans="1:8" ht="15.75">
      <c r="A66" s="8">
        <v>4</v>
      </c>
      <c r="B66" s="24" t="s">
        <v>515</v>
      </c>
      <c r="C66" s="8" t="s">
        <v>423</v>
      </c>
      <c r="D66" s="9">
        <f>'[4]results'!$I$15</f>
        <v>6</v>
      </c>
      <c r="E66" s="9">
        <f>'[4]results'!$I$16</f>
        <v>4</v>
      </c>
      <c r="F66" s="9">
        <v>0</v>
      </c>
      <c r="G66" s="9">
        <f t="shared" si="7"/>
        <v>2</v>
      </c>
      <c r="H66" s="9">
        <f>'[4]results'!$I$17</f>
        <v>12</v>
      </c>
    </row>
    <row r="67" spans="1:8" ht="15.75">
      <c r="A67" s="8">
        <v>5</v>
      </c>
      <c r="B67" s="24" t="s">
        <v>249</v>
      </c>
      <c r="C67" s="8" t="s">
        <v>38</v>
      </c>
      <c r="D67" s="9">
        <f>'[4]results'!$D$15</f>
        <v>7</v>
      </c>
      <c r="E67" s="9">
        <f>'[4]results'!$D$16</f>
        <v>3</v>
      </c>
      <c r="F67" s="9">
        <v>0</v>
      </c>
      <c r="G67" s="9">
        <f t="shared" si="7"/>
        <v>4</v>
      </c>
      <c r="H67" s="9">
        <f>'[4]results'!$D$17</f>
        <v>9</v>
      </c>
    </row>
    <row r="68" spans="1:8" ht="15.75">
      <c r="A68" s="8">
        <v>6</v>
      </c>
      <c r="B68" s="24" t="s">
        <v>555</v>
      </c>
      <c r="C68" s="8" t="s">
        <v>439</v>
      </c>
      <c r="D68" s="9">
        <f>'[4]results'!$C$15</f>
        <v>5</v>
      </c>
      <c r="E68" s="9">
        <f>'[4]results'!$C$16</f>
        <v>3</v>
      </c>
      <c r="F68" s="9">
        <v>0</v>
      </c>
      <c r="G68" s="9">
        <f t="shared" si="7"/>
        <v>2</v>
      </c>
      <c r="H68" s="9">
        <f>'[4]results'!$C$17</f>
        <v>7</v>
      </c>
    </row>
    <row r="69" spans="1:8" ht="15.75">
      <c r="A69" s="8">
        <v>7</v>
      </c>
      <c r="B69" s="24" t="s">
        <v>556</v>
      </c>
      <c r="C69" s="8" t="s">
        <v>57</v>
      </c>
      <c r="D69" s="9">
        <f>'[4]results'!$J$15</f>
        <v>7</v>
      </c>
      <c r="E69" s="9">
        <f>'[4]results'!$J$16</f>
        <v>2</v>
      </c>
      <c r="F69" s="9">
        <v>0</v>
      </c>
      <c r="G69" s="9">
        <f t="shared" si="7"/>
        <v>5</v>
      </c>
      <c r="H69" s="9">
        <f>'[4]results'!$J$17</f>
        <v>6</v>
      </c>
    </row>
    <row r="70" spans="1:8" ht="15.75">
      <c r="A70" s="8">
        <v>8</v>
      </c>
      <c r="B70" s="24" t="s">
        <v>557</v>
      </c>
      <c r="C70" s="8" t="s">
        <v>428</v>
      </c>
      <c r="D70" s="9">
        <f>'[4]results'!$G$15</f>
        <v>7</v>
      </c>
      <c r="E70" s="9">
        <f>'[4]results'!$G$16</f>
        <v>1</v>
      </c>
      <c r="F70" s="9">
        <v>0</v>
      </c>
      <c r="G70" s="9">
        <f t="shared" si="7"/>
        <v>6</v>
      </c>
      <c r="H70" s="9">
        <f>'[4]results'!$G$17</f>
        <v>4</v>
      </c>
    </row>
    <row r="71" spans="1:8" ht="15">
      <c r="A71" s="8">
        <v>9</v>
      </c>
      <c r="B71" s="36" t="s">
        <v>558</v>
      </c>
      <c r="C71" s="8" t="s">
        <v>559</v>
      </c>
      <c r="D71" s="9">
        <f>'[4]results'!$H$15</f>
        <v>8</v>
      </c>
      <c r="E71" s="9">
        <f>'[4]results'!$H$16</f>
        <v>0</v>
      </c>
      <c r="F71" s="9">
        <f>0</f>
        <v>0</v>
      </c>
      <c r="G71" s="9">
        <f t="shared" si="7"/>
        <v>8</v>
      </c>
      <c r="H71" s="23">
        <f>'[4]results'!$H$17</f>
        <v>1</v>
      </c>
    </row>
    <row r="73" spans="1:8" ht="15">
      <c r="A73" s="65"/>
      <c r="B73" s="66" t="s">
        <v>992</v>
      </c>
      <c r="C73" s="65"/>
      <c r="D73" s="65"/>
      <c r="E73" s="65"/>
      <c r="F73" s="65"/>
      <c r="G73" s="65"/>
      <c r="H73" s="65"/>
    </row>
    <row r="74" spans="2:3" ht="17.25">
      <c r="B74" s="4" t="s">
        <v>258</v>
      </c>
      <c r="C74" s="31"/>
    </row>
    <row r="75" spans="2:4" ht="15">
      <c r="B75" s="9" t="s">
        <v>562</v>
      </c>
      <c r="D75" s="9"/>
    </row>
    <row r="76" spans="2:4" ht="15">
      <c r="B76" s="9" t="s">
        <v>561</v>
      </c>
      <c r="D76" s="9"/>
    </row>
    <row r="77" spans="2:4" ht="15">
      <c r="B77" s="9"/>
      <c r="D77" s="9"/>
    </row>
    <row r="78" spans="2:4" ht="17.25">
      <c r="B78" s="4" t="s">
        <v>257</v>
      </c>
      <c r="D78" s="9"/>
    </row>
    <row r="79" spans="2:4" ht="15">
      <c r="B79" s="9" t="s">
        <v>562</v>
      </c>
      <c r="D79" s="9"/>
    </row>
    <row r="80" spans="2:4" ht="15">
      <c r="B80" s="9" t="s">
        <v>561</v>
      </c>
      <c r="D80" s="9"/>
    </row>
    <row r="81" spans="2:4" ht="15">
      <c r="B81" s="9"/>
      <c r="D81" s="9"/>
    </row>
    <row r="82" ht="17.25">
      <c r="B82" s="4" t="s">
        <v>256</v>
      </c>
    </row>
    <row r="83" spans="2:4" ht="15">
      <c r="B83" s="37" t="s">
        <v>560</v>
      </c>
      <c r="D83" s="9"/>
    </row>
    <row r="84" spans="2:4" ht="15">
      <c r="B84" s="37" t="s">
        <v>561</v>
      </c>
      <c r="D84" s="9"/>
    </row>
    <row r="86" spans="1:8" ht="15">
      <c r="A86" s="65"/>
      <c r="B86" s="66" t="s">
        <v>259</v>
      </c>
      <c r="C86" s="65"/>
      <c r="D86" s="65"/>
      <c r="E86" s="65"/>
      <c r="F86" s="65"/>
      <c r="G86" s="65"/>
      <c r="H86" s="65"/>
    </row>
    <row r="87" ht="15">
      <c r="B87" t="s">
        <v>580</v>
      </c>
    </row>
    <row r="88" ht="15">
      <c r="B88" t="s">
        <v>581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scale="92" r:id="rId3"/>
  <rowBreaks count="1" manualBreakCount="1">
    <brk id="49" max="255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85"/>
  <sheetViews>
    <sheetView zoomScalePageLayoutView="0" workbookViewId="0" topLeftCell="A1">
      <selection activeCell="N1" sqref="N1"/>
    </sheetView>
  </sheetViews>
  <sheetFormatPr defaultColWidth="9.00390625" defaultRowHeight="15.75"/>
  <cols>
    <col min="1" max="1" width="3.50390625" style="0" customWidth="1"/>
    <col min="2" max="2" width="23.25390625" style="0" customWidth="1"/>
    <col min="3" max="3" width="13.50390625" style="0" customWidth="1"/>
    <col min="4" max="6" width="5.625" style="0" customWidth="1"/>
    <col min="7" max="7" width="8.875" style="0" customWidth="1"/>
    <col min="8" max="8" width="7.00390625" style="0" customWidth="1"/>
    <col min="9" max="9" width="6.625" style="0" customWidth="1"/>
  </cols>
  <sheetData>
    <row r="1" spans="1:9" ht="18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8">
      <c r="A2" s="186" t="s">
        <v>489</v>
      </c>
      <c r="B2" s="186"/>
      <c r="C2" s="186"/>
      <c r="D2" s="186"/>
      <c r="E2" s="186"/>
      <c r="F2" s="186"/>
      <c r="G2" s="186"/>
      <c r="H2" s="186"/>
      <c r="I2" s="186"/>
    </row>
    <row r="3" spans="1:9" ht="18">
      <c r="A3" s="186" t="s">
        <v>490</v>
      </c>
      <c r="B3" s="186"/>
      <c r="C3" s="186"/>
      <c r="D3" s="186"/>
      <c r="E3" s="186"/>
      <c r="F3" s="186"/>
      <c r="G3" s="186"/>
      <c r="H3" s="186"/>
      <c r="I3" s="186"/>
    </row>
    <row r="4" spans="1:9" ht="18.75">
      <c r="A4" s="4"/>
      <c r="B4" s="5"/>
      <c r="C4" s="5"/>
      <c r="D4" s="5"/>
      <c r="E4" s="5"/>
      <c r="F4" s="5"/>
      <c r="G4" s="5"/>
      <c r="H4" s="15"/>
      <c r="I4" s="15"/>
    </row>
    <row r="5" spans="2:8" ht="18">
      <c r="B5" s="16" t="s">
        <v>212</v>
      </c>
      <c r="C5" s="8"/>
      <c r="D5" s="9"/>
      <c r="E5" s="9"/>
      <c r="F5" s="9"/>
      <c r="G5" s="9"/>
      <c r="H5" s="9"/>
    </row>
    <row r="6" spans="1:9" ht="15.7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.75">
      <c r="A7" s="8">
        <v>1</v>
      </c>
      <c r="B7" s="9" t="s">
        <v>459</v>
      </c>
      <c r="C7" s="31" t="s">
        <v>9</v>
      </c>
      <c r="D7" s="9">
        <v>24</v>
      </c>
      <c r="E7" s="9">
        <v>19</v>
      </c>
      <c r="F7" s="9">
        <v>1</v>
      </c>
      <c r="G7" s="9">
        <v>4</v>
      </c>
      <c r="H7" s="9">
        <v>0</v>
      </c>
      <c r="I7" s="9">
        <v>59</v>
      </c>
    </row>
    <row r="8" spans="1:9" ht="15.75">
      <c r="A8" s="8">
        <v>2</v>
      </c>
      <c r="B8" s="9" t="s">
        <v>460</v>
      </c>
      <c r="C8" s="31" t="s">
        <v>11</v>
      </c>
      <c r="D8" s="9">
        <v>26</v>
      </c>
      <c r="E8" s="9">
        <v>17</v>
      </c>
      <c r="F8" s="9">
        <v>2</v>
      </c>
      <c r="G8" s="9">
        <v>7</v>
      </c>
      <c r="H8" s="9">
        <v>0</v>
      </c>
      <c r="I8" s="9">
        <v>55</v>
      </c>
    </row>
    <row r="9" spans="1:9" ht="15.75">
      <c r="A9" s="8">
        <v>3</v>
      </c>
      <c r="B9" s="9" t="s">
        <v>461</v>
      </c>
      <c r="C9" s="31" t="s">
        <v>220</v>
      </c>
      <c r="D9" s="9">
        <v>27</v>
      </c>
      <c r="E9" s="9">
        <v>14</v>
      </c>
      <c r="F9" s="9">
        <v>1</v>
      </c>
      <c r="G9" s="9">
        <v>12</v>
      </c>
      <c r="H9" s="9">
        <v>7</v>
      </c>
      <c r="I9" s="9">
        <v>51</v>
      </c>
    </row>
    <row r="10" spans="1:9" ht="15.75">
      <c r="A10" s="8">
        <v>4</v>
      </c>
      <c r="B10" s="9" t="s">
        <v>462</v>
      </c>
      <c r="C10" s="31" t="s">
        <v>13</v>
      </c>
      <c r="D10" s="9">
        <v>27</v>
      </c>
      <c r="E10" s="9">
        <v>14</v>
      </c>
      <c r="F10" s="9">
        <v>2</v>
      </c>
      <c r="G10" s="9">
        <v>11</v>
      </c>
      <c r="H10" s="9">
        <v>1</v>
      </c>
      <c r="I10" s="9">
        <v>47</v>
      </c>
    </row>
    <row r="11" spans="1:9" ht="15.75">
      <c r="A11" s="8">
        <v>5</v>
      </c>
      <c r="B11" s="9" t="s">
        <v>463</v>
      </c>
      <c r="C11" s="31" t="s">
        <v>324</v>
      </c>
      <c r="D11" s="9">
        <v>26</v>
      </c>
      <c r="E11" s="9">
        <v>15</v>
      </c>
      <c r="F11" s="9">
        <v>0</v>
      </c>
      <c r="G11" s="9">
        <v>11</v>
      </c>
      <c r="H11" s="9">
        <v>0</v>
      </c>
      <c r="I11" s="9">
        <v>45</v>
      </c>
    </row>
    <row r="12" spans="1:9" ht="15.75">
      <c r="A12" s="8">
        <v>6</v>
      </c>
      <c r="B12" s="9" t="s">
        <v>464</v>
      </c>
      <c r="C12" s="31" t="s">
        <v>11</v>
      </c>
      <c r="D12" s="9">
        <v>26</v>
      </c>
      <c r="E12" s="9">
        <v>14</v>
      </c>
      <c r="F12" s="9">
        <v>0</v>
      </c>
      <c r="G12" s="9">
        <v>12</v>
      </c>
      <c r="H12" s="9">
        <v>1</v>
      </c>
      <c r="I12" s="9">
        <v>43</v>
      </c>
    </row>
    <row r="13" spans="1:9" ht="15.75">
      <c r="A13" s="8">
        <v>7</v>
      </c>
      <c r="B13" s="9" t="s">
        <v>465</v>
      </c>
      <c r="C13" s="31" t="s">
        <v>25</v>
      </c>
      <c r="D13" s="9">
        <v>23</v>
      </c>
      <c r="E13" s="9">
        <v>12</v>
      </c>
      <c r="F13" s="9">
        <v>1</v>
      </c>
      <c r="G13" s="9">
        <v>10</v>
      </c>
      <c r="H13" s="9">
        <v>1</v>
      </c>
      <c r="I13" s="9">
        <v>39</v>
      </c>
    </row>
    <row r="14" spans="1:9" ht="15.75">
      <c r="A14" s="8">
        <v>8</v>
      </c>
      <c r="B14" s="9" t="s">
        <v>466</v>
      </c>
      <c r="C14" s="31" t="s">
        <v>442</v>
      </c>
      <c r="D14" s="9">
        <v>27</v>
      </c>
      <c r="E14" s="9">
        <v>11</v>
      </c>
      <c r="F14" s="9">
        <v>2</v>
      </c>
      <c r="G14" s="9">
        <v>14</v>
      </c>
      <c r="H14" s="9">
        <v>1</v>
      </c>
      <c r="I14" s="9">
        <v>38</v>
      </c>
    </row>
    <row r="15" spans="1:9" ht="15.75">
      <c r="A15" s="8">
        <v>9</v>
      </c>
      <c r="B15" s="9" t="s">
        <v>467</v>
      </c>
      <c r="C15" s="31" t="s">
        <v>17</v>
      </c>
      <c r="D15" s="9">
        <v>27</v>
      </c>
      <c r="E15" s="9">
        <v>5</v>
      </c>
      <c r="F15" s="9">
        <v>2</v>
      </c>
      <c r="G15" s="9">
        <v>20</v>
      </c>
      <c r="H15" s="9">
        <v>2</v>
      </c>
      <c r="I15" s="9">
        <v>21</v>
      </c>
    </row>
    <row r="16" spans="1:9" ht="15.75">
      <c r="A16" s="8">
        <v>10</v>
      </c>
      <c r="B16" s="9" t="s">
        <v>468</v>
      </c>
      <c r="C16" s="31" t="s">
        <v>30</v>
      </c>
      <c r="D16" s="9">
        <v>27</v>
      </c>
      <c r="E16" s="9">
        <v>2</v>
      </c>
      <c r="F16" s="9">
        <v>3</v>
      </c>
      <c r="G16" s="9">
        <v>22</v>
      </c>
      <c r="H16" s="9">
        <v>5</v>
      </c>
      <c r="I16" s="9">
        <v>17</v>
      </c>
    </row>
    <row r="17" ht="15.75">
      <c r="A17" s="9"/>
    </row>
    <row r="18" spans="1:2" ht="18">
      <c r="A18" s="21"/>
      <c r="B18" s="16" t="s">
        <v>221</v>
      </c>
    </row>
    <row r="19" spans="1:9" ht="15.75">
      <c r="A19" s="6"/>
      <c r="B19" s="6"/>
      <c r="C19" s="7"/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</row>
    <row r="20" spans="1:9" ht="15.75">
      <c r="A20" s="8">
        <v>1</v>
      </c>
      <c r="B20" s="9" t="s">
        <v>469</v>
      </c>
      <c r="C20" s="31" t="s">
        <v>443</v>
      </c>
      <c r="D20" s="9">
        <v>25</v>
      </c>
      <c r="E20" s="9">
        <v>18</v>
      </c>
      <c r="F20" s="9">
        <v>1</v>
      </c>
      <c r="G20" s="9">
        <v>6</v>
      </c>
      <c r="H20" s="9">
        <v>2</v>
      </c>
      <c r="I20" s="9">
        <v>58</v>
      </c>
    </row>
    <row r="21" spans="1:9" ht="15.75">
      <c r="A21" s="8">
        <v>2</v>
      </c>
      <c r="B21" s="9" t="s">
        <v>470</v>
      </c>
      <c r="C21" s="31" t="s">
        <v>444</v>
      </c>
      <c r="D21" s="9">
        <v>25</v>
      </c>
      <c r="E21" s="9">
        <v>15</v>
      </c>
      <c r="F21" s="9">
        <v>4</v>
      </c>
      <c r="G21" s="9">
        <v>6</v>
      </c>
      <c r="H21" s="9">
        <v>0</v>
      </c>
      <c r="I21" s="9">
        <v>53</v>
      </c>
    </row>
    <row r="22" spans="1:9" ht="15.75">
      <c r="A22" s="8">
        <v>3</v>
      </c>
      <c r="B22" s="9" t="s">
        <v>471</v>
      </c>
      <c r="C22" s="31" t="s">
        <v>395</v>
      </c>
      <c r="D22" s="9">
        <v>26</v>
      </c>
      <c r="E22" s="9">
        <v>16</v>
      </c>
      <c r="F22" s="9">
        <v>0</v>
      </c>
      <c r="G22" s="9">
        <v>10</v>
      </c>
      <c r="H22" s="9">
        <v>3</v>
      </c>
      <c r="I22" s="9">
        <v>51</v>
      </c>
    </row>
    <row r="23" spans="1:9" ht="15.75">
      <c r="A23" s="8">
        <v>4</v>
      </c>
      <c r="B23" s="9" t="s">
        <v>472</v>
      </c>
      <c r="C23" s="31" t="s">
        <v>445</v>
      </c>
      <c r="D23" s="9">
        <v>24</v>
      </c>
      <c r="E23" s="9">
        <v>16</v>
      </c>
      <c r="F23" s="9">
        <v>0</v>
      </c>
      <c r="G23" s="9">
        <v>8</v>
      </c>
      <c r="H23" s="9">
        <v>1</v>
      </c>
      <c r="I23" s="9">
        <v>49</v>
      </c>
    </row>
    <row r="24" spans="1:9" ht="15.75">
      <c r="A24" s="8">
        <v>5</v>
      </c>
      <c r="B24" s="9" t="s">
        <v>446</v>
      </c>
      <c r="C24" s="31" t="s">
        <v>447</v>
      </c>
      <c r="D24" s="9">
        <v>20</v>
      </c>
      <c r="E24" s="9">
        <v>12</v>
      </c>
      <c r="F24" s="9">
        <v>3</v>
      </c>
      <c r="G24" s="9">
        <v>5</v>
      </c>
      <c r="H24" s="9">
        <v>1</v>
      </c>
      <c r="I24" s="9">
        <v>43</v>
      </c>
    </row>
    <row r="25" spans="1:9" ht="15.75">
      <c r="A25" s="8">
        <v>6</v>
      </c>
      <c r="B25" s="9" t="s">
        <v>473</v>
      </c>
      <c r="C25" s="31" t="s">
        <v>448</v>
      </c>
      <c r="D25" s="9">
        <v>26</v>
      </c>
      <c r="E25" s="9">
        <v>8</v>
      </c>
      <c r="F25" s="9">
        <v>3</v>
      </c>
      <c r="G25" s="9">
        <v>15</v>
      </c>
      <c r="H25" s="9">
        <v>5</v>
      </c>
      <c r="I25" s="9">
        <v>35</v>
      </c>
    </row>
    <row r="26" spans="1:9" ht="15.75">
      <c r="A26" s="8">
        <v>7</v>
      </c>
      <c r="B26" s="9" t="s">
        <v>474</v>
      </c>
      <c r="C26" s="31" t="s">
        <v>251</v>
      </c>
      <c r="D26" s="9">
        <v>25</v>
      </c>
      <c r="E26" s="9">
        <v>6</v>
      </c>
      <c r="F26" s="9">
        <v>2</v>
      </c>
      <c r="G26" s="9">
        <v>17</v>
      </c>
      <c r="H26" s="9">
        <v>3</v>
      </c>
      <c r="I26" s="9">
        <v>25</v>
      </c>
    </row>
    <row r="27" spans="1:9" ht="15.75">
      <c r="A27" s="8">
        <v>8</v>
      </c>
      <c r="B27" s="9" t="s">
        <v>475</v>
      </c>
      <c r="C27" s="31" t="s">
        <v>11</v>
      </c>
      <c r="D27" s="9">
        <v>21</v>
      </c>
      <c r="E27" s="9">
        <v>5</v>
      </c>
      <c r="F27" s="9">
        <v>1</v>
      </c>
      <c r="G27" s="9">
        <v>15</v>
      </c>
      <c r="H27" s="9">
        <v>3</v>
      </c>
      <c r="I27" s="9">
        <v>20</v>
      </c>
    </row>
    <row r="28" ht="15.75">
      <c r="A28" s="22"/>
    </row>
    <row r="29" spans="1:2" ht="18">
      <c r="A29" s="22"/>
      <c r="B29" s="16" t="s">
        <v>276</v>
      </c>
    </row>
    <row r="30" spans="1:9" ht="15.75">
      <c r="A30" s="6"/>
      <c r="B30" s="6"/>
      <c r="C30" s="7"/>
      <c r="D30" s="7" t="s">
        <v>2</v>
      </c>
      <c r="E30" s="7" t="s">
        <v>3</v>
      </c>
      <c r="F30" s="7" t="s">
        <v>4</v>
      </c>
      <c r="G30" s="7" t="s">
        <v>5</v>
      </c>
      <c r="H30" s="7" t="s">
        <v>6</v>
      </c>
      <c r="I30" s="7" t="s">
        <v>7</v>
      </c>
    </row>
    <row r="31" spans="1:9" ht="15.75">
      <c r="A31" s="22">
        <v>1</v>
      </c>
      <c r="B31" s="9" t="s">
        <v>476</v>
      </c>
      <c r="C31" s="33" t="s">
        <v>38</v>
      </c>
      <c r="D31" s="9">
        <v>28</v>
      </c>
      <c r="E31" s="9">
        <v>20</v>
      </c>
      <c r="F31" s="9">
        <v>0</v>
      </c>
      <c r="G31" s="9">
        <v>8</v>
      </c>
      <c r="H31" s="9">
        <v>5</v>
      </c>
      <c r="I31" s="9">
        <v>65</v>
      </c>
    </row>
    <row r="32" spans="1:9" ht="15.75">
      <c r="A32" s="22">
        <v>2</v>
      </c>
      <c r="B32" s="9" t="s">
        <v>477</v>
      </c>
      <c r="C32" s="33" t="s">
        <v>57</v>
      </c>
      <c r="D32" s="9">
        <v>24</v>
      </c>
      <c r="E32" s="9">
        <v>21</v>
      </c>
      <c r="F32" s="9">
        <v>0</v>
      </c>
      <c r="G32" s="9">
        <v>3</v>
      </c>
      <c r="H32" s="9">
        <v>0</v>
      </c>
      <c r="I32" s="9">
        <v>63</v>
      </c>
    </row>
    <row r="33" spans="1:9" ht="15.75">
      <c r="A33" s="8">
        <v>3</v>
      </c>
      <c r="B33" s="9" t="s">
        <v>478</v>
      </c>
      <c r="C33" s="31" t="s">
        <v>449</v>
      </c>
      <c r="D33" s="9">
        <v>26</v>
      </c>
      <c r="E33" s="9">
        <v>14</v>
      </c>
      <c r="F33" s="9">
        <v>2</v>
      </c>
      <c r="G33" s="9">
        <v>10</v>
      </c>
      <c r="H33" s="9">
        <v>7</v>
      </c>
      <c r="I33" s="9">
        <v>53</v>
      </c>
    </row>
    <row r="34" spans="1:9" ht="15.75">
      <c r="A34" s="22">
        <v>4</v>
      </c>
      <c r="B34" s="9" t="s">
        <v>479</v>
      </c>
      <c r="C34" s="33" t="s">
        <v>40</v>
      </c>
      <c r="D34" s="9">
        <v>25</v>
      </c>
      <c r="E34" s="9">
        <v>16</v>
      </c>
      <c r="F34" s="9">
        <v>0</v>
      </c>
      <c r="G34" s="9">
        <v>9</v>
      </c>
      <c r="H34" s="9">
        <v>3</v>
      </c>
      <c r="I34" s="9">
        <v>51</v>
      </c>
    </row>
    <row r="35" spans="1:9" ht="15.75">
      <c r="A35" s="22">
        <v>5</v>
      </c>
      <c r="B35" s="9" t="s">
        <v>480</v>
      </c>
      <c r="C35" s="31" t="s">
        <v>450</v>
      </c>
      <c r="D35" s="9">
        <v>27</v>
      </c>
      <c r="E35" s="9">
        <v>13</v>
      </c>
      <c r="F35" s="9">
        <v>1</v>
      </c>
      <c r="G35" s="9">
        <v>13</v>
      </c>
      <c r="H35" s="9">
        <v>6</v>
      </c>
      <c r="I35" s="9">
        <v>47</v>
      </c>
    </row>
    <row r="36" spans="1:9" ht="15.75">
      <c r="A36" s="22">
        <v>6</v>
      </c>
      <c r="B36" s="9" t="s">
        <v>481</v>
      </c>
      <c r="C36" s="31" t="s">
        <v>451</v>
      </c>
      <c r="D36" s="9">
        <v>24</v>
      </c>
      <c r="E36" s="9">
        <v>12</v>
      </c>
      <c r="F36" s="9">
        <v>1</v>
      </c>
      <c r="G36" s="9">
        <v>11</v>
      </c>
      <c r="H36" s="9">
        <v>5</v>
      </c>
      <c r="I36" s="9">
        <v>43</v>
      </c>
    </row>
    <row r="37" spans="1:9" ht="15.75">
      <c r="A37" s="22">
        <v>7</v>
      </c>
      <c r="B37" s="9" t="s">
        <v>482</v>
      </c>
      <c r="C37" s="31" t="s">
        <v>452</v>
      </c>
      <c r="D37" s="9">
        <v>21</v>
      </c>
      <c r="E37" s="9">
        <v>8</v>
      </c>
      <c r="F37" s="9">
        <v>2</v>
      </c>
      <c r="G37" s="9">
        <v>11</v>
      </c>
      <c r="H37" s="9">
        <v>4</v>
      </c>
      <c r="I37" s="9">
        <v>32</v>
      </c>
    </row>
    <row r="38" spans="1:9" ht="15.75">
      <c r="A38" s="22">
        <v>8</v>
      </c>
      <c r="B38" s="9" t="s">
        <v>483</v>
      </c>
      <c r="C38" s="31" t="s">
        <v>453</v>
      </c>
      <c r="D38" s="9">
        <v>27</v>
      </c>
      <c r="E38" s="9">
        <v>7</v>
      </c>
      <c r="F38" s="9">
        <v>3</v>
      </c>
      <c r="G38" s="9">
        <v>17</v>
      </c>
      <c r="H38" s="9">
        <v>5</v>
      </c>
      <c r="I38" s="9">
        <v>32</v>
      </c>
    </row>
    <row r="39" spans="1:9" ht="15.75">
      <c r="A39" s="22">
        <v>9</v>
      </c>
      <c r="B39" s="9" t="s">
        <v>484</v>
      </c>
      <c r="C39" s="31" t="s">
        <v>454</v>
      </c>
      <c r="D39" s="9">
        <v>27</v>
      </c>
      <c r="E39" s="9">
        <v>6</v>
      </c>
      <c r="F39" s="9">
        <v>2</v>
      </c>
      <c r="G39" s="9">
        <v>19</v>
      </c>
      <c r="H39" s="9">
        <v>7</v>
      </c>
      <c r="I39" s="9">
        <v>29</v>
      </c>
    </row>
    <row r="40" spans="1:9" ht="15.75">
      <c r="A40" s="22">
        <v>10</v>
      </c>
      <c r="B40" s="9" t="s">
        <v>485</v>
      </c>
      <c r="C40" s="31" t="s">
        <v>455</v>
      </c>
      <c r="D40" s="9">
        <v>21</v>
      </c>
      <c r="E40" s="9">
        <v>7</v>
      </c>
      <c r="F40" s="9">
        <v>1</v>
      </c>
      <c r="G40" s="9">
        <v>13</v>
      </c>
      <c r="H40" s="9">
        <v>4</v>
      </c>
      <c r="I40" s="9">
        <v>27</v>
      </c>
    </row>
    <row r="41" spans="1:9" ht="15.75">
      <c r="A41" s="22">
        <v>11</v>
      </c>
      <c r="B41" s="9" t="s">
        <v>486</v>
      </c>
      <c r="C41" s="31" t="s">
        <v>456</v>
      </c>
      <c r="D41" s="9">
        <v>20</v>
      </c>
      <c r="E41" s="9">
        <v>7</v>
      </c>
      <c r="F41" s="9">
        <v>1</v>
      </c>
      <c r="G41" s="9">
        <v>12</v>
      </c>
      <c r="H41" s="9">
        <v>0</v>
      </c>
      <c r="I41" s="9">
        <v>23</v>
      </c>
    </row>
    <row r="42" spans="1:9" ht="15.75">
      <c r="A42" s="22">
        <v>12</v>
      </c>
      <c r="B42" s="9" t="s">
        <v>487</v>
      </c>
      <c r="C42" s="31" t="s">
        <v>457</v>
      </c>
      <c r="D42" s="9">
        <v>16</v>
      </c>
      <c r="E42" s="9">
        <v>0</v>
      </c>
      <c r="F42" s="9">
        <v>0</v>
      </c>
      <c r="G42" s="9">
        <v>16</v>
      </c>
      <c r="H42" s="9">
        <v>21</v>
      </c>
      <c r="I42" s="9">
        <v>21</v>
      </c>
    </row>
    <row r="43" spans="1:9" ht="15.75">
      <c r="A43" s="22">
        <v>13</v>
      </c>
      <c r="B43" s="9" t="s">
        <v>488</v>
      </c>
      <c r="C43" s="31" t="s">
        <v>458</v>
      </c>
      <c r="D43" s="9">
        <v>14</v>
      </c>
      <c r="E43" s="9">
        <v>5</v>
      </c>
      <c r="F43" s="9">
        <v>1</v>
      </c>
      <c r="G43" s="9">
        <v>8</v>
      </c>
      <c r="H43" s="9">
        <v>1</v>
      </c>
      <c r="I43" s="9">
        <v>18</v>
      </c>
    </row>
    <row r="44" spans="1:9" ht="18">
      <c r="A44" s="22"/>
      <c r="B44" s="4"/>
      <c r="C44" s="9"/>
      <c r="D44" s="9"/>
      <c r="E44" s="9"/>
      <c r="F44" s="9"/>
      <c r="G44" s="9"/>
      <c r="H44" s="9"/>
      <c r="I44" s="9"/>
    </row>
    <row r="45" spans="2:8" ht="15.75">
      <c r="B45" s="2"/>
      <c r="C45" s="2"/>
      <c r="D45" s="2"/>
      <c r="E45" s="2"/>
      <c r="F45" s="2"/>
      <c r="G45" s="2"/>
      <c r="H45" s="2"/>
    </row>
    <row r="46" spans="2:8" ht="18.75">
      <c r="B46" s="4" t="s">
        <v>50</v>
      </c>
      <c r="C46" s="5"/>
      <c r="D46" s="5"/>
      <c r="E46" s="5"/>
      <c r="F46" s="5"/>
      <c r="G46" s="5"/>
      <c r="H46" s="5"/>
    </row>
    <row r="47" spans="1:8" ht="15.75">
      <c r="A47" s="6"/>
      <c r="B47" s="6"/>
      <c r="C47" s="7" t="s">
        <v>51</v>
      </c>
      <c r="D47" s="7" t="s">
        <v>2</v>
      </c>
      <c r="E47" s="7" t="s">
        <v>3</v>
      </c>
      <c r="F47" s="7" t="s">
        <v>4</v>
      </c>
      <c r="G47" s="7" t="s">
        <v>5</v>
      </c>
      <c r="H47" s="7" t="s">
        <v>7</v>
      </c>
    </row>
    <row r="48" spans="1:8" ht="15.75">
      <c r="A48" s="8">
        <v>1</v>
      </c>
      <c r="B48" s="24" t="s">
        <v>491</v>
      </c>
      <c r="C48" s="8" t="s">
        <v>492</v>
      </c>
      <c r="D48" s="9" t="str">
        <f>'[3]2007'!$H$6</f>
        <v>B</v>
      </c>
      <c r="E48" s="9">
        <f>'[3]2007'!$H$7</f>
        <v>0</v>
      </c>
      <c r="F48" s="9">
        <v>0</v>
      </c>
      <c r="G48" s="9" t="e">
        <f aca="true" t="shared" si="0" ref="G48:G55">D48-E48</f>
        <v>#VALUE!</v>
      </c>
      <c r="H48" s="9">
        <f>'[3]2007'!$H$8</f>
        <v>0</v>
      </c>
    </row>
    <row r="49" spans="1:8" ht="15.75">
      <c r="A49" s="8">
        <v>2</v>
      </c>
      <c r="B49" s="24" t="s">
        <v>493</v>
      </c>
      <c r="C49" s="8" t="s">
        <v>494</v>
      </c>
      <c r="D49" s="9" t="str">
        <f>'[3]2007'!$D$6</f>
        <v>P</v>
      </c>
      <c r="E49" s="9">
        <f>'[3]2007'!$D$7</f>
        <v>24</v>
      </c>
      <c r="F49" s="9">
        <f>0</f>
        <v>0</v>
      </c>
      <c r="G49" s="9" t="e">
        <f t="shared" si="0"/>
        <v>#VALUE!</v>
      </c>
      <c r="H49" s="9">
        <f>'[3]2007'!$D$8</f>
        <v>26</v>
      </c>
    </row>
    <row r="50" spans="1:8" ht="15.75">
      <c r="A50" s="8">
        <v>3</v>
      </c>
      <c r="B50" s="24" t="s">
        <v>357</v>
      </c>
      <c r="C50" s="8" t="s">
        <v>358</v>
      </c>
      <c r="D50" s="9" t="str">
        <f>'[3]2007'!$G$6</f>
        <v>L</v>
      </c>
      <c r="E50" s="9">
        <f>'[3]2007'!$G$7</f>
        <v>4</v>
      </c>
      <c r="F50" s="9">
        <v>0</v>
      </c>
      <c r="G50" s="9" t="e">
        <f t="shared" si="0"/>
        <v>#VALUE!</v>
      </c>
      <c r="H50" s="9">
        <f>'[3]2007'!$G$8</f>
        <v>7</v>
      </c>
    </row>
    <row r="51" spans="1:8" ht="15.75">
      <c r="A51" s="8">
        <v>4</v>
      </c>
      <c r="B51" s="24" t="s">
        <v>495</v>
      </c>
      <c r="C51" s="8" t="s">
        <v>358</v>
      </c>
      <c r="D51" s="9" t="str">
        <f>'[3]2007'!$F$6</f>
        <v>D</v>
      </c>
      <c r="E51" s="9">
        <f>'[3]2007'!$F$7</f>
        <v>1</v>
      </c>
      <c r="F51" s="9">
        <v>0</v>
      </c>
      <c r="G51" s="9" t="e">
        <f t="shared" si="0"/>
        <v>#VALUE!</v>
      </c>
      <c r="H51" s="9">
        <f>'[3]2007'!$F$8</f>
        <v>2</v>
      </c>
    </row>
    <row r="52" spans="1:8" ht="15.75">
      <c r="A52" s="8">
        <v>5</v>
      </c>
      <c r="B52" s="24" t="s">
        <v>496</v>
      </c>
      <c r="C52" s="8" t="s">
        <v>497</v>
      </c>
      <c r="D52" s="9" t="str">
        <f>'[3]2007'!$E$6</f>
        <v>W</v>
      </c>
      <c r="E52" s="9">
        <f>'[3]2007'!$E$7</f>
        <v>19</v>
      </c>
      <c r="F52" s="9">
        <v>0</v>
      </c>
      <c r="G52" s="9" t="e">
        <f t="shared" si="0"/>
        <v>#VALUE!</v>
      </c>
      <c r="H52" s="9">
        <f>'[3]2007'!$E$8</f>
        <v>17</v>
      </c>
    </row>
    <row r="53" spans="1:8" ht="15.75">
      <c r="A53" s="8">
        <v>6</v>
      </c>
      <c r="B53" s="24" t="s">
        <v>498</v>
      </c>
      <c r="C53" s="8" t="s">
        <v>499</v>
      </c>
      <c r="D53" s="9">
        <f>'[3]2007'!$C$6</f>
        <v>0</v>
      </c>
      <c r="E53" s="9" t="str">
        <f>'[3]2007'!$C$7</f>
        <v>Andy Nicks</v>
      </c>
      <c r="F53" s="9">
        <v>0</v>
      </c>
      <c r="G53" s="9" t="e">
        <f t="shared" si="0"/>
        <v>#VALUE!</v>
      </c>
      <c r="H53" s="9" t="str">
        <f>'[3]2007'!$C$8</f>
        <v>Nicki Batho</v>
      </c>
    </row>
    <row r="54" spans="1:8" ht="15.75">
      <c r="A54" s="8">
        <v>7</v>
      </c>
      <c r="B54" s="24" t="s">
        <v>500</v>
      </c>
      <c r="C54" s="8" t="s">
        <v>501</v>
      </c>
      <c r="D54" s="9">
        <f>'[3]2007'!$B$6</f>
        <v>0</v>
      </c>
      <c r="E54" s="9" t="str">
        <f>'[3]2007'!$B$7</f>
        <v>dirty!</v>
      </c>
      <c r="F54" s="9">
        <v>0</v>
      </c>
      <c r="G54" s="9" t="e">
        <f t="shared" si="0"/>
        <v>#VALUE!</v>
      </c>
      <c r="H54" s="9" t="str">
        <f>'[3]2007'!$B$8</f>
        <v>team extreme</v>
      </c>
    </row>
    <row r="55" spans="1:8" ht="15.75">
      <c r="A55" s="8">
        <v>8</v>
      </c>
      <c r="B55" s="24" t="s">
        <v>502</v>
      </c>
      <c r="C55" s="8" t="s">
        <v>503</v>
      </c>
      <c r="D55" s="9" t="str">
        <f>'[3]2007'!$I$6</f>
        <v>Pts</v>
      </c>
      <c r="E55" s="9">
        <f>'[3]2007'!$I$7</f>
        <v>59</v>
      </c>
      <c r="F55" s="9">
        <v>0</v>
      </c>
      <c r="G55" s="9" t="e">
        <f t="shared" si="0"/>
        <v>#VALUE!</v>
      </c>
      <c r="H55" s="9">
        <f>'[3]2007'!$I$8</f>
        <v>55</v>
      </c>
    </row>
    <row r="56" spans="1:8" ht="15.75">
      <c r="A56" s="8"/>
      <c r="B56" s="9"/>
      <c r="C56" s="8"/>
      <c r="D56" s="9"/>
      <c r="E56" s="9"/>
      <c r="F56" s="9"/>
      <c r="G56" s="9"/>
      <c r="H56" s="9"/>
    </row>
    <row r="57" spans="1:8" ht="15.75">
      <c r="A57" s="8"/>
      <c r="B57" s="9"/>
      <c r="C57" s="8"/>
      <c r="D57" s="9"/>
      <c r="E57" s="9"/>
      <c r="F57" s="9"/>
      <c r="G57" s="9"/>
      <c r="H57" s="9"/>
    </row>
    <row r="58" spans="2:8" ht="18">
      <c r="B58" s="4" t="s">
        <v>60</v>
      </c>
      <c r="C58" s="11"/>
      <c r="D58" s="11"/>
      <c r="E58" s="11"/>
      <c r="F58" s="11"/>
      <c r="G58" s="11"/>
      <c r="H58" s="11"/>
    </row>
    <row r="59" spans="1:8" ht="15.75">
      <c r="A59" s="6"/>
      <c r="B59" s="6"/>
      <c r="C59" s="7" t="s">
        <v>51</v>
      </c>
      <c r="D59" s="7" t="s">
        <v>2</v>
      </c>
      <c r="E59" s="7" t="s">
        <v>3</v>
      </c>
      <c r="F59" s="7" t="s">
        <v>4</v>
      </c>
      <c r="G59" s="7" t="s">
        <v>5</v>
      </c>
      <c r="H59" s="7" t="s">
        <v>7</v>
      </c>
    </row>
    <row r="60" spans="1:8" ht="15.75">
      <c r="A60" s="8">
        <v>1</v>
      </c>
      <c r="B60" s="24" t="s">
        <v>504</v>
      </c>
      <c r="C60" s="8" t="s">
        <v>358</v>
      </c>
      <c r="D60" s="9">
        <f>'[3]2007'!$J$15</f>
        <v>0</v>
      </c>
      <c r="E60" s="9">
        <f>'[3]2007'!$J$16</f>
        <v>0</v>
      </c>
      <c r="F60" s="9">
        <v>0</v>
      </c>
      <c r="G60" s="9">
        <f aca="true" t="shared" si="1" ref="G60:G69">D60-E60-F60</f>
        <v>0</v>
      </c>
      <c r="H60" s="9">
        <f>'[3]2007'!$J$17</f>
        <v>0</v>
      </c>
    </row>
    <row r="61" spans="1:8" ht="15.75">
      <c r="A61" s="8">
        <v>2</v>
      </c>
      <c r="B61" s="24" t="s">
        <v>505</v>
      </c>
      <c r="C61" s="8" t="s">
        <v>506</v>
      </c>
      <c r="D61" s="9">
        <f>'[3]2007'!$F$15</f>
        <v>2</v>
      </c>
      <c r="E61" s="9">
        <f>'[3]2007'!$F$16</f>
        <v>3</v>
      </c>
      <c r="F61" s="9">
        <f>0</f>
        <v>0</v>
      </c>
      <c r="G61" s="9">
        <f t="shared" si="1"/>
        <v>-1</v>
      </c>
      <c r="H61" s="9">
        <f>'[3]2007'!$F$17</f>
        <v>0</v>
      </c>
    </row>
    <row r="62" spans="1:8" ht="15.75">
      <c r="A62" s="8">
        <v>3</v>
      </c>
      <c r="B62" s="24" t="s">
        <v>507</v>
      </c>
      <c r="C62" s="8" t="s">
        <v>508</v>
      </c>
      <c r="D62" s="9">
        <f>'[3]2007'!$K$15</f>
        <v>0</v>
      </c>
      <c r="E62" s="9">
        <f>'[3]2007'!$K$16</f>
        <v>0</v>
      </c>
      <c r="F62" s="9">
        <v>0</v>
      </c>
      <c r="G62" s="9">
        <f t="shared" si="1"/>
        <v>0</v>
      </c>
      <c r="H62" s="9">
        <f>'[3]2007'!$K$17</f>
        <v>0</v>
      </c>
    </row>
    <row r="63" spans="1:8" ht="15.75">
      <c r="A63" s="8">
        <v>4</v>
      </c>
      <c r="B63" s="24" t="s">
        <v>509</v>
      </c>
      <c r="C63" s="8" t="s">
        <v>510</v>
      </c>
      <c r="D63" s="9" t="str">
        <f>'[3]2007'!$C$15</f>
        <v>Elke Nachtigall</v>
      </c>
      <c r="E63" s="9" t="str">
        <f>'[3]2007'!$C$16</f>
        <v>Sarah Little</v>
      </c>
      <c r="F63" s="9">
        <v>0</v>
      </c>
      <c r="G63" s="9" t="e">
        <f t="shared" si="1"/>
        <v>#VALUE!</v>
      </c>
      <c r="H63" s="9">
        <f>'[3]2007'!$C$17</f>
        <v>0</v>
      </c>
    </row>
    <row r="64" spans="1:8" ht="15.75">
      <c r="A64" s="8">
        <v>5</v>
      </c>
      <c r="B64" s="24" t="s">
        <v>511</v>
      </c>
      <c r="C64" s="8" t="s">
        <v>512</v>
      </c>
      <c r="D64" s="9">
        <f>'[3]2007'!$D$15</f>
        <v>27</v>
      </c>
      <c r="E64" s="9">
        <f>'[3]2007'!$D$16</f>
        <v>27</v>
      </c>
      <c r="F64" s="9">
        <v>0</v>
      </c>
      <c r="G64" s="9">
        <f t="shared" si="1"/>
        <v>0</v>
      </c>
      <c r="H64" s="9">
        <f>'[3]2007'!$D$17</f>
        <v>0</v>
      </c>
    </row>
    <row r="65" spans="1:8" ht="15.75">
      <c r="A65" s="8">
        <v>6</v>
      </c>
      <c r="B65" s="36" t="s">
        <v>513</v>
      </c>
      <c r="C65" s="8" t="s">
        <v>344</v>
      </c>
      <c r="D65" s="9">
        <f>'[3]2007'!$H$15</f>
        <v>2</v>
      </c>
      <c r="E65" s="9">
        <f>'[3]2007'!$H$16</f>
        <v>5</v>
      </c>
      <c r="F65" s="9">
        <f>0</f>
        <v>0</v>
      </c>
      <c r="G65" s="9">
        <f t="shared" si="1"/>
        <v>-3</v>
      </c>
      <c r="H65" s="23">
        <f>'[3]2007'!$H$17</f>
        <v>0</v>
      </c>
    </row>
    <row r="66" spans="1:8" ht="15.75">
      <c r="A66" s="8">
        <v>7</v>
      </c>
      <c r="B66" s="24" t="s">
        <v>361</v>
      </c>
      <c r="C66" s="8" t="s">
        <v>494</v>
      </c>
      <c r="D66" s="9">
        <f>'[3]2007'!$E$15</f>
        <v>5</v>
      </c>
      <c r="E66" s="9">
        <f>'[3]2007'!$E$16</f>
        <v>2</v>
      </c>
      <c r="F66" s="9">
        <v>0</v>
      </c>
      <c r="G66" s="9">
        <f t="shared" si="1"/>
        <v>3</v>
      </c>
      <c r="H66" s="9">
        <f>'[3]2007'!$E$17</f>
        <v>0</v>
      </c>
    </row>
    <row r="67" spans="1:8" ht="15.75">
      <c r="A67" s="8">
        <v>8</v>
      </c>
      <c r="B67" s="24" t="s">
        <v>514</v>
      </c>
      <c r="C67" s="8" t="s">
        <v>497</v>
      </c>
      <c r="D67" s="9">
        <f>'[3]2007'!$I$15</f>
        <v>21</v>
      </c>
      <c r="E67" s="9">
        <f>'[3]2007'!$I$16</f>
        <v>17</v>
      </c>
      <c r="F67" s="9">
        <v>0</v>
      </c>
      <c r="G67" s="9">
        <f t="shared" si="1"/>
        <v>4</v>
      </c>
      <c r="H67" s="9">
        <f>'[3]2007'!$I$17</f>
        <v>0</v>
      </c>
    </row>
    <row r="68" spans="1:8" ht="15.75">
      <c r="A68" s="8">
        <v>9</v>
      </c>
      <c r="B68" s="24" t="s">
        <v>515</v>
      </c>
      <c r="C68" s="8" t="s">
        <v>516</v>
      </c>
      <c r="D68" s="9" t="str">
        <f>'[3]2007'!$B$15</f>
        <v>the great pretenders</v>
      </c>
      <c r="E68" s="9" t="str">
        <f>'[3]2007'!$B$16</f>
        <v>spike u like</v>
      </c>
      <c r="F68" s="9">
        <v>0</v>
      </c>
      <c r="G68" s="9" t="e">
        <f t="shared" si="1"/>
        <v>#VALUE!</v>
      </c>
      <c r="H68" s="9">
        <f>'[3]2007'!$B$17</f>
        <v>0</v>
      </c>
    </row>
    <row r="69" spans="1:8" ht="15.75">
      <c r="A69" s="8">
        <v>10</v>
      </c>
      <c r="B69" s="24" t="s">
        <v>517</v>
      </c>
      <c r="C69" s="8" t="s">
        <v>518</v>
      </c>
      <c r="D69" s="9">
        <f>'[3]2007'!$G$15</f>
        <v>20</v>
      </c>
      <c r="E69" s="9">
        <f>'[3]2007'!$G$16</f>
        <v>22</v>
      </c>
      <c r="F69" s="9">
        <v>0</v>
      </c>
      <c r="G69" s="9">
        <f t="shared" si="1"/>
        <v>-2</v>
      </c>
      <c r="H69" s="9">
        <f>'[3]2007'!$G$17</f>
        <v>0</v>
      </c>
    </row>
    <row r="71" spans="1:8" ht="15.75">
      <c r="A71" s="65"/>
      <c r="B71" s="66" t="s">
        <v>992</v>
      </c>
      <c r="C71" s="65"/>
      <c r="D71" s="65"/>
      <c r="E71" s="65"/>
      <c r="F71" s="65"/>
      <c r="G71" s="65"/>
      <c r="H71" s="65"/>
    </row>
    <row r="72" spans="2:3" ht="17.25">
      <c r="B72" s="4" t="s">
        <v>258</v>
      </c>
      <c r="C72" s="31"/>
    </row>
    <row r="73" spans="2:4" ht="15">
      <c r="B73" s="9" t="s">
        <v>1169</v>
      </c>
      <c r="D73" s="9" t="s">
        <v>335</v>
      </c>
    </row>
    <row r="74" spans="2:4" ht="15">
      <c r="B74" s="9"/>
      <c r="D74" s="9" t="s">
        <v>337</v>
      </c>
    </row>
    <row r="75" spans="2:4" ht="15">
      <c r="B75" s="9"/>
      <c r="D75" s="9"/>
    </row>
    <row r="76" spans="2:4" ht="17.25">
      <c r="B76" s="4" t="s">
        <v>257</v>
      </c>
      <c r="D76" s="9"/>
    </row>
    <row r="77" spans="2:4" ht="15">
      <c r="B77" s="9" t="s">
        <v>1169</v>
      </c>
      <c r="D77" s="9" t="s">
        <v>335</v>
      </c>
    </row>
    <row r="78" spans="2:4" ht="15">
      <c r="B78" s="9"/>
      <c r="D78" s="9" t="s">
        <v>337</v>
      </c>
    </row>
    <row r="79" spans="2:4" ht="15">
      <c r="B79" s="9"/>
      <c r="D79" s="9"/>
    </row>
    <row r="80" ht="17.25">
      <c r="B80" s="4" t="s">
        <v>256</v>
      </c>
    </row>
    <row r="81" spans="2:4" ht="15">
      <c r="B81" s="9" t="s">
        <v>1169</v>
      </c>
      <c r="D81" s="9" t="s">
        <v>335</v>
      </c>
    </row>
    <row r="82" spans="2:4" ht="15">
      <c r="B82" s="9"/>
      <c r="D82" s="9" t="s">
        <v>337</v>
      </c>
    </row>
    <row r="84" spans="1:8" ht="15">
      <c r="A84" s="65"/>
      <c r="B84" s="66" t="s">
        <v>259</v>
      </c>
      <c r="C84" s="65"/>
      <c r="D84" s="65"/>
      <c r="E84" s="65"/>
      <c r="F84" s="65"/>
      <c r="G84" s="65"/>
      <c r="H84" s="65"/>
    </row>
    <row r="85" ht="15">
      <c r="B85" t="s">
        <v>570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30">
      <selection activeCell="B30" sqref="B30"/>
    </sheetView>
  </sheetViews>
  <sheetFormatPr defaultColWidth="9.00390625" defaultRowHeight="15.75"/>
  <cols>
    <col min="1" max="1" width="5.625" style="0" customWidth="1"/>
    <col min="2" max="2" width="24.375" style="0" customWidth="1"/>
    <col min="3" max="3" width="15.375" style="0" customWidth="1"/>
    <col min="4" max="4" width="6.25390625" style="0" customWidth="1"/>
    <col min="5" max="5" width="6.50390625" style="0" customWidth="1"/>
    <col min="6" max="6" width="6.25390625" style="0" customWidth="1"/>
    <col min="7" max="7" width="6.125" style="0" customWidth="1"/>
    <col min="8" max="8" width="5.75390625" style="0" customWidth="1"/>
    <col min="9" max="9" width="6.375" style="0" customWidth="1"/>
  </cols>
  <sheetData>
    <row r="1" spans="1:9" ht="17.25">
      <c r="A1" s="186" t="s">
        <v>371</v>
      </c>
      <c r="B1" s="186"/>
      <c r="C1" s="186"/>
      <c r="D1" s="186"/>
      <c r="E1" s="186"/>
      <c r="F1" s="186"/>
      <c r="G1" s="186"/>
      <c r="H1" s="186"/>
      <c r="I1" s="186"/>
    </row>
    <row r="2" spans="1:9" ht="17.25">
      <c r="A2" s="186" t="s">
        <v>372</v>
      </c>
      <c r="B2" s="186"/>
      <c r="C2" s="186"/>
      <c r="D2" s="186"/>
      <c r="E2" s="186"/>
      <c r="F2" s="186"/>
      <c r="G2" s="186"/>
      <c r="H2" s="186"/>
      <c r="I2" s="186"/>
    </row>
    <row r="3" spans="1:9" ht="17.25">
      <c r="A3" s="186" t="s">
        <v>373</v>
      </c>
      <c r="B3" s="186"/>
      <c r="C3" s="186"/>
      <c r="D3" s="186"/>
      <c r="E3" s="186"/>
      <c r="F3" s="186"/>
      <c r="G3" s="186"/>
      <c r="H3" s="186"/>
      <c r="I3" s="186"/>
    </row>
    <row r="4" spans="1:9" ht="18">
      <c r="A4" s="4"/>
      <c r="B4" s="5"/>
      <c r="C4" s="5"/>
      <c r="D4" s="5"/>
      <c r="E4" s="5"/>
      <c r="F4" s="5"/>
      <c r="G4" s="5"/>
      <c r="H4" s="15"/>
      <c r="I4" s="15"/>
    </row>
    <row r="5" spans="2:8" ht="17.25">
      <c r="B5" s="16" t="s">
        <v>212</v>
      </c>
      <c r="C5" s="8"/>
      <c r="D5" s="9"/>
      <c r="E5" s="9"/>
      <c r="F5" s="9"/>
      <c r="G5" s="9"/>
      <c r="H5" s="9"/>
    </row>
    <row r="6" spans="1:9" ht="15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s="8">
        <v>1</v>
      </c>
      <c r="B7" s="9" t="s">
        <v>374</v>
      </c>
      <c r="C7" s="31" t="s">
        <v>323</v>
      </c>
      <c r="D7" s="9">
        <v>32</v>
      </c>
      <c r="E7" s="9">
        <v>28</v>
      </c>
      <c r="F7" s="9">
        <v>1</v>
      </c>
      <c r="G7" s="9">
        <v>3</v>
      </c>
      <c r="H7" s="9">
        <v>0</v>
      </c>
      <c r="I7" s="9">
        <v>86</v>
      </c>
    </row>
    <row r="8" spans="1:9" ht="15">
      <c r="A8" s="8">
        <v>2</v>
      </c>
      <c r="B8" s="9" t="s">
        <v>375</v>
      </c>
      <c r="C8" s="31" t="s">
        <v>376</v>
      </c>
      <c r="D8" s="9">
        <v>32</v>
      </c>
      <c r="E8" s="9">
        <v>26</v>
      </c>
      <c r="F8" s="9">
        <v>2</v>
      </c>
      <c r="G8" s="9">
        <v>4</v>
      </c>
      <c r="H8" s="9">
        <v>0</v>
      </c>
      <c r="I8" s="9">
        <v>82</v>
      </c>
    </row>
    <row r="9" spans="1:9" ht="15">
      <c r="A9" s="8">
        <v>3</v>
      </c>
      <c r="B9" s="9" t="s">
        <v>377</v>
      </c>
      <c r="C9" s="31" t="s">
        <v>266</v>
      </c>
      <c r="D9" s="9">
        <v>32</v>
      </c>
      <c r="E9" s="9">
        <v>18</v>
      </c>
      <c r="F9" s="9">
        <v>1</v>
      </c>
      <c r="G9" s="9">
        <v>13</v>
      </c>
      <c r="H9" s="9">
        <v>4</v>
      </c>
      <c r="I9" s="9">
        <v>60</v>
      </c>
    </row>
    <row r="10" spans="1:9" ht="15">
      <c r="A10" s="8">
        <v>4</v>
      </c>
      <c r="B10" s="9" t="s">
        <v>378</v>
      </c>
      <c r="C10" s="31" t="s">
        <v>379</v>
      </c>
      <c r="D10" s="9">
        <v>32</v>
      </c>
      <c r="E10" s="9">
        <v>18</v>
      </c>
      <c r="F10" s="9">
        <v>0</v>
      </c>
      <c r="G10" s="9">
        <v>14</v>
      </c>
      <c r="H10" s="9">
        <v>4</v>
      </c>
      <c r="I10" s="9">
        <v>58</v>
      </c>
    </row>
    <row r="11" spans="1:9" ht="15">
      <c r="A11" s="8">
        <v>5</v>
      </c>
      <c r="B11" s="9" t="s">
        <v>380</v>
      </c>
      <c r="C11" s="31" t="s">
        <v>49</v>
      </c>
      <c r="D11" s="9">
        <v>32</v>
      </c>
      <c r="E11" s="9">
        <v>17</v>
      </c>
      <c r="F11" s="9">
        <v>0</v>
      </c>
      <c r="G11" s="9">
        <v>15</v>
      </c>
      <c r="H11" s="9">
        <v>5</v>
      </c>
      <c r="I11" s="9">
        <v>56</v>
      </c>
    </row>
    <row r="12" spans="1:9" ht="15">
      <c r="A12" s="8">
        <v>6</v>
      </c>
      <c r="B12" s="9" t="s">
        <v>381</v>
      </c>
      <c r="C12" s="31" t="s">
        <v>268</v>
      </c>
      <c r="D12" s="9">
        <v>31</v>
      </c>
      <c r="E12" s="9">
        <v>16</v>
      </c>
      <c r="F12" s="9">
        <v>1</v>
      </c>
      <c r="G12" s="9">
        <v>14</v>
      </c>
      <c r="H12" s="9">
        <v>3</v>
      </c>
      <c r="I12" s="9">
        <v>53</v>
      </c>
    </row>
    <row r="13" spans="1:9" ht="15">
      <c r="A13" s="8">
        <v>7</v>
      </c>
      <c r="B13" s="9" t="s">
        <v>382</v>
      </c>
      <c r="C13" s="31" t="s">
        <v>383</v>
      </c>
      <c r="D13" s="9">
        <v>32</v>
      </c>
      <c r="E13" s="9">
        <v>14</v>
      </c>
      <c r="F13" s="9">
        <v>2</v>
      </c>
      <c r="G13" s="9">
        <v>16</v>
      </c>
      <c r="H13" s="9">
        <v>-3</v>
      </c>
      <c r="I13" s="9">
        <v>43</v>
      </c>
    </row>
    <row r="14" spans="1:9" ht="15">
      <c r="A14" s="8">
        <v>8</v>
      </c>
      <c r="B14" s="9" t="s">
        <v>384</v>
      </c>
      <c r="C14" s="31" t="s">
        <v>11</v>
      </c>
      <c r="D14" s="9">
        <v>31</v>
      </c>
      <c r="E14" s="9">
        <v>13</v>
      </c>
      <c r="F14" s="9">
        <v>0</v>
      </c>
      <c r="G14" s="9">
        <v>18</v>
      </c>
      <c r="H14" s="9">
        <v>4</v>
      </c>
      <c r="I14" s="9">
        <v>43</v>
      </c>
    </row>
    <row r="15" spans="1:9" ht="15">
      <c r="A15" s="8">
        <v>9</v>
      </c>
      <c r="B15" s="9" t="s">
        <v>385</v>
      </c>
      <c r="C15" s="31" t="s">
        <v>386</v>
      </c>
      <c r="D15" s="9">
        <v>32</v>
      </c>
      <c r="E15" s="9">
        <v>14</v>
      </c>
      <c r="F15" s="9">
        <v>1</v>
      </c>
      <c r="G15" s="9">
        <v>17</v>
      </c>
      <c r="H15" s="9">
        <v>-4</v>
      </c>
      <c r="I15" s="9">
        <v>40</v>
      </c>
    </row>
    <row r="16" spans="1:9" ht="15">
      <c r="A16" s="8">
        <v>10</v>
      </c>
      <c r="B16" s="9" t="s">
        <v>216</v>
      </c>
      <c r="C16" s="31" t="s">
        <v>267</v>
      </c>
      <c r="D16" s="9">
        <v>32</v>
      </c>
      <c r="E16" s="9">
        <v>9</v>
      </c>
      <c r="F16" s="9">
        <v>1</v>
      </c>
      <c r="G16" s="9">
        <v>22</v>
      </c>
      <c r="H16" s="9">
        <v>6</v>
      </c>
      <c r="I16" s="9">
        <v>35</v>
      </c>
    </row>
    <row r="17" ht="15">
      <c r="A17" s="9"/>
    </row>
    <row r="18" spans="1:2" ht="17.25">
      <c r="A18" s="21"/>
      <c r="B18" s="16" t="s">
        <v>221</v>
      </c>
    </row>
    <row r="19" spans="1:9" ht="15">
      <c r="A19" s="6"/>
      <c r="B19" s="6"/>
      <c r="C19" s="7"/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</row>
    <row r="20" spans="1:9" ht="15">
      <c r="A20" s="8">
        <v>1</v>
      </c>
      <c r="B20" s="9" t="s">
        <v>387</v>
      </c>
      <c r="C20" s="31" t="s">
        <v>388</v>
      </c>
      <c r="D20" s="9">
        <v>32</v>
      </c>
      <c r="E20" s="9">
        <v>21</v>
      </c>
      <c r="F20" s="9">
        <v>1</v>
      </c>
      <c r="G20" s="9">
        <v>10</v>
      </c>
      <c r="H20" s="9">
        <v>6</v>
      </c>
      <c r="I20" s="9">
        <v>71</v>
      </c>
    </row>
    <row r="21" spans="1:9" ht="15">
      <c r="A21" s="8">
        <v>2</v>
      </c>
      <c r="B21" s="9" t="s">
        <v>389</v>
      </c>
      <c r="C21" s="31" t="s">
        <v>390</v>
      </c>
      <c r="D21" s="9">
        <v>32</v>
      </c>
      <c r="E21" s="9">
        <v>18</v>
      </c>
      <c r="F21" s="9">
        <v>1</v>
      </c>
      <c r="G21" s="9">
        <v>13</v>
      </c>
      <c r="H21" s="9">
        <v>5</v>
      </c>
      <c r="I21" s="9">
        <v>61</v>
      </c>
    </row>
    <row r="22" spans="1:9" ht="15">
      <c r="A22" s="8">
        <v>3</v>
      </c>
      <c r="B22" s="9" t="s">
        <v>391</v>
      </c>
      <c r="C22" s="31" t="s">
        <v>11</v>
      </c>
      <c r="D22" s="9">
        <v>30</v>
      </c>
      <c r="E22" s="9">
        <v>12</v>
      </c>
      <c r="F22" s="9">
        <v>0</v>
      </c>
      <c r="G22" s="9">
        <v>18</v>
      </c>
      <c r="H22" s="9">
        <v>12</v>
      </c>
      <c r="I22" s="9">
        <v>48</v>
      </c>
    </row>
    <row r="23" spans="1:9" ht="15">
      <c r="A23" s="8">
        <v>4</v>
      </c>
      <c r="B23" s="9" t="s">
        <v>392</v>
      </c>
      <c r="C23" s="31" t="s">
        <v>38</v>
      </c>
      <c r="D23" s="9">
        <v>31</v>
      </c>
      <c r="E23" s="9">
        <v>18</v>
      </c>
      <c r="F23" s="9">
        <v>1</v>
      </c>
      <c r="G23" s="9">
        <v>12</v>
      </c>
      <c r="H23" s="9">
        <v>-9</v>
      </c>
      <c r="I23" s="9">
        <v>47</v>
      </c>
    </row>
    <row r="24" spans="1:9" ht="15">
      <c r="A24" s="8">
        <v>5</v>
      </c>
      <c r="B24" s="9" t="s">
        <v>393</v>
      </c>
      <c r="C24" s="31" t="s">
        <v>69</v>
      </c>
      <c r="D24" s="9">
        <v>31</v>
      </c>
      <c r="E24" s="9">
        <v>12</v>
      </c>
      <c r="F24" s="9">
        <v>0</v>
      </c>
      <c r="G24" s="9">
        <v>19</v>
      </c>
      <c r="H24" s="9">
        <v>6</v>
      </c>
      <c r="I24" s="9">
        <v>42</v>
      </c>
    </row>
    <row r="25" spans="1:9" ht="15">
      <c r="A25" s="8">
        <v>6</v>
      </c>
      <c r="B25" s="9" t="s">
        <v>394</v>
      </c>
      <c r="C25" s="31" t="s">
        <v>395</v>
      </c>
      <c r="D25" s="9">
        <v>29</v>
      </c>
      <c r="E25" s="9">
        <v>8</v>
      </c>
      <c r="F25" s="9">
        <v>0</v>
      </c>
      <c r="G25" s="9">
        <v>21</v>
      </c>
      <c r="H25" s="9">
        <v>7</v>
      </c>
      <c r="I25" s="9">
        <v>31</v>
      </c>
    </row>
    <row r="26" spans="1:9" ht="15">
      <c r="A26" s="8">
        <v>7</v>
      </c>
      <c r="B26" s="9" t="s">
        <v>396</v>
      </c>
      <c r="C26" s="31" t="s">
        <v>397</v>
      </c>
      <c r="D26" s="9">
        <v>30</v>
      </c>
      <c r="E26" s="9">
        <v>7</v>
      </c>
      <c r="F26" s="9">
        <v>0</v>
      </c>
      <c r="G26" s="9">
        <v>23</v>
      </c>
      <c r="H26" s="9">
        <v>7</v>
      </c>
      <c r="I26" s="9">
        <v>28</v>
      </c>
    </row>
    <row r="27" spans="1:9" ht="15">
      <c r="A27" s="8">
        <v>8</v>
      </c>
      <c r="B27" s="9" t="s">
        <v>398</v>
      </c>
      <c r="C27" s="31" t="s">
        <v>399</v>
      </c>
      <c r="D27" s="9">
        <v>27</v>
      </c>
      <c r="E27" s="9">
        <v>11</v>
      </c>
      <c r="F27" s="9">
        <v>1</v>
      </c>
      <c r="G27" s="9">
        <v>15</v>
      </c>
      <c r="H27" s="9">
        <v>-9</v>
      </c>
      <c r="I27" s="9">
        <v>26</v>
      </c>
    </row>
    <row r="28" ht="15">
      <c r="A28" s="22"/>
    </row>
    <row r="29" spans="1:2" ht="17.25">
      <c r="A29" s="22"/>
      <c r="B29" s="16" t="s">
        <v>276</v>
      </c>
    </row>
    <row r="30" spans="1:9" ht="15">
      <c r="A30" s="6"/>
      <c r="B30" s="6"/>
      <c r="C30" s="7"/>
      <c r="D30" s="7" t="s">
        <v>2</v>
      </c>
      <c r="E30" s="7" t="s">
        <v>3</v>
      </c>
      <c r="F30" s="7" t="s">
        <v>4</v>
      </c>
      <c r="G30" s="7" t="s">
        <v>5</v>
      </c>
      <c r="H30" s="7" t="s">
        <v>6</v>
      </c>
      <c r="I30" s="7" t="s">
        <v>7</v>
      </c>
    </row>
    <row r="31" spans="1:9" ht="15">
      <c r="A31" s="22">
        <v>1</v>
      </c>
      <c r="B31" s="9" t="s">
        <v>400</v>
      </c>
      <c r="C31" s="31" t="s">
        <v>401</v>
      </c>
      <c r="D31" s="9">
        <v>32</v>
      </c>
      <c r="E31" s="9">
        <v>25</v>
      </c>
      <c r="F31" s="9">
        <v>0</v>
      </c>
      <c r="G31" s="9">
        <v>7</v>
      </c>
      <c r="H31" s="9">
        <v>1</v>
      </c>
      <c r="I31" s="9">
        <v>76</v>
      </c>
    </row>
    <row r="32" spans="1:9" ht="15">
      <c r="A32" s="22">
        <v>2</v>
      </c>
      <c r="B32" s="9" t="s">
        <v>402</v>
      </c>
      <c r="C32" s="31" t="s">
        <v>403</v>
      </c>
      <c r="D32" s="9">
        <v>32</v>
      </c>
      <c r="E32" s="9">
        <v>21</v>
      </c>
      <c r="F32" s="9">
        <v>1</v>
      </c>
      <c r="G32" s="9">
        <v>10</v>
      </c>
      <c r="H32" s="9">
        <v>5</v>
      </c>
      <c r="I32" s="9">
        <v>70</v>
      </c>
    </row>
    <row r="33" spans="1:9" ht="15">
      <c r="A33" s="22">
        <v>3</v>
      </c>
      <c r="B33" s="9" t="s">
        <v>404</v>
      </c>
      <c r="C33" s="31" t="s">
        <v>405</v>
      </c>
      <c r="D33" s="9">
        <v>32</v>
      </c>
      <c r="E33" s="9">
        <v>19</v>
      </c>
      <c r="F33" s="9">
        <v>0</v>
      </c>
      <c r="G33" s="9">
        <v>13</v>
      </c>
      <c r="H33" s="9">
        <v>9</v>
      </c>
      <c r="I33" s="9">
        <v>66</v>
      </c>
    </row>
    <row r="34" spans="1:9" ht="15">
      <c r="A34" s="22">
        <v>4</v>
      </c>
      <c r="B34" s="9" t="s">
        <v>406</v>
      </c>
      <c r="C34" s="31" t="s">
        <v>407</v>
      </c>
      <c r="D34" s="9">
        <v>30</v>
      </c>
      <c r="E34" s="9">
        <v>17</v>
      </c>
      <c r="F34" s="9">
        <v>0</v>
      </c>
      <c r="G34" s="9">
        <v>13</v>
      </c>
      <c r="H34" s="9">
        <v>9</v>
      </c>
      <c r="I34" s="9">
        <v>60</v>
      </c>
    </row>
    <row r="35" spans="1:9" ht="15">
      <c r="A35" s="22">
        <v>5</v>
      </c>
      <c r="B35" s="9" t="s">
        <v>408</v>
      </c>
      <c r="C35" s="31" t="s">
        <v>38</v>
      </c>
      <c r="D35" s="9">
        <v>31</v>
      </c>
      <c r="E35" s="9">
        <v>13</v>
      </c>
      <c r="F35" s="9">
        <v>0</v>
      </c>
      <c r="G35" s="9">
        <v>18</v>
      </c>
      <c r="H35" s="9">
        <v>12</v>
      </c>
      <c r="I35" s="9">
        <v>51</v>
      </c>
    </row>
    <row r="36" spans="1:9" ht="15">
      <c r="A36" s="22">
        <v>6</v>
      </c>
      <c r="B36" s="9" t="s">
        <v>409</v>
      </c>
      <c r="C36" s="31" t="s">
        <v>410</v>
      </c>
      <c r="D36" s="9">
        <v>32</v>
      </c>
      <c r="E36" s="9">
        <v>15</v>
      </c>
      <c r="F36" s="9">
        <v>0</v>
      </c>
      <c r="G36" s="9">
        <v>17</v>
      </c>
      <c r="H36" s="9">
        <v>4</v>
      </c>
      <c r="I36" s="9">
        <v>49</v>
      </c>
    </row>
    <row r="37" spans="1:9" ht="15">
      <c r="A37" s="22">
        <v>7</v>
      </c>
      <c r="B37" s="9" t="s">
        <v>411</v>
      </c>
      <c r="C37" s="31" t="s">
        <v>412</v>
      </c>
      <c r="D37" s="9">
        <v>31</v>
      </c>
      <c r="E37" s="9">
        <v>11</v>
      </c>
      <c r="F37" s="9">
        <v>1</v>
      </c>
      <c r="G37" s="9">
        <v>19</v>
      </c>
      <c r="H37" s="9">
        <v>12</v>
      </c>
      <c r="I37" s="9">
        <v>47</v>
      </c>
    </row>
    <row r="38" spans="1:9" ht="15">
      <c r="A38" s="22">
        <v>8</v>
      </c>
      <c r="B38" s="9" t="s">
        <v>413</v>
      </c>
      <c r="C38" s="31" t="s">
        <v>414</v>
      </c>
      <c r="D38" s="9">
        <v>29</v>
      </c>
      <c r="E38" s="9">
        <v>9</v>
      </c>
      <c r="F38" s="9">
        <v>0</v>
      </c>
      <c r="G38" s="9">
        <v>20</v>
      </c>
      <c r="H38" s="9">
        <v>13</v>
      </c>
      <c r="I38" s="9">
        <v>40</v>
      </c>
    </row>
    <row r="39" spans="1:9" ht="15">
      <c r="A39" s="22">
        <v>9</v>
      </c>
      <c r="B39" s="9" t="s">
        <v>415</v>
      </c>
      <c r="C39" s="31" t="s">
        <v>416</v>
      </c>
      <c r="D39" s="9">
        <v>30</v>
      </c>
      <c r="E39" s="9">
        <v>9</v>
      </c>
      <c r="F39" s="9">
        <v>1</v>
      </c>
      <c r="G39" s="9">
        <v>20</v>
      </c>
      <c r="H39" s="9">
        <v>10</v>
      </c>
      <c r="I39" s="9">
        <v>39</v>
      </c>
    </row>
    <row r="40" spans="1:9" ht="15">
      <c r="A40" s="22">
        <v>10</v>
      </c>
      <c r="B40" s="9" t="s">
        <v>417</v>
      </c>
      <c r="C40" s="33" t="s">
        <v>418</v>
      </c>
      <c r="D40" s="9">
        <v>25</v>
      </c>
      <c r="E40" s="9">
        <v>7</v>
      </c>
      <c r="F40" s="9">
        <v>0</v>
      </c>
      <c r="G40" s="9">
        <v>18</v>
      </c>
      <c r="H40" s="9">
        <v>2</v>
      </c>
      <c r="I40" s="9">
        <v>23</v>
      </c>
    </row>
    <row r="41" spans="1:9" ht="17.25">
      <c r="A41" s="22"/>
      <c r="B41" s="4"/>
      <c r="C41" s="9"/>
      <c r="D41" s="9"/>
      <c r="E41" s="9"/>
      <c r="F41" s="9"/>
      <c r="G41" s="9"/>
      <c r="H41" s="9"/>
      <c r="I41" s="9"/>
    </row>
    <row r="42" spans="2:8" ht="18">
      <c r="B42" s="4" t="s">
        <v>50</v>
      </c>
      <c r="C42" s="5"/>
      <c r="D42" s="5"/>
      <c r="E42" s="5"/>
      <c r="F42" s="5"/>
      <c r="G42" s="5"/>
      <c r="H42" s="5"/>
    </row>
    <row r="43" spans="1:8" ht="15">
      <c r="A43" s="6"/>
      <c r="B43" s="6"/>
      <c r="C43" s="7" t="s">
        <v>51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7</v>
      </c>
    </row>
    <row r="44" spans="1:8" ht="15">
      <c r="A44" s="8">
        <v>1</v>
      </c>
      <c r="B44" s="32" t="s">
        <v>420</v>
      </c>
      <c r="C44" s="31" t="s">
        <v>266</v>
      </c>
      <c r="D44" s="9">
        <v>6</v>
      </c>
      <c r="E44" s="9">
        <v>6</v>
      </c>
      <c r="F44" s="9">
        <v>0</v>
      </c>
      <c r="G44" s="9">
        <v>0</v>
      </c>
      <c r="H44" s="9">
        <v>16</v>
      </c>
    </row>
    <row r="45" spans="1:8" ht="15">
      <c r="A45" s="8">
        <v>2</v>
      </c>
      <c r="B45" s="32" t="s">
        <v>421</v>
      </c>
      <c r="C45" s="31" t="s">
        <v>38</v>
      </c>
      <c r="D45" s="9">
        <v>6</v>
      </c>
      <c r="E45" s="9">
        <v>4</v>
      </c>
      <c r="F45" s="9">
        <v>0</v>
      </c>
      <c r="G45" s="9">
        <v>2</v>
      </c>
      <c r="H45" s="9">
        <v>12</v>
      </c>
    </row>
    <row r="46" spans="1:8" ht="15">
      <c r="A46" s="8">
        <v>3</v>
      </c>
      <c r="B46" s="32" t="s">
        <v>422</v>
      </c>
      <c r="C46" s="31" t="s">
        <v>423</v>
      </c>
      <c r="D46" s="9">
        <v>6</v>
      </c>
      <c r="E46" s="9">
        <v>3</v>
      </c>
      <c r="F46" s="9">
        <v>0</v>
      </c>
      <c r="G46" s="9">
        <v>3</v>
      </c>
      <c r="H46" s="9">
        <v>9</v>
      </c>
    </row>
    <row r="47" spans="1:8" ht="15">
      <c r="A47" s="8">
        <v>4</v>
      </c>
      <c r="B47" s="32" t="s">
        <v>283</v>
      </c>
      <c r="C47" s="31" t="s">
        <v>424</v>
      </c>
      <c r="D47" s="9">
        <v>6</v>
      </c>
      <c r="E47" s="9">
        <v>3</v>
      </c>
      <c r="F47" s="9">
        <v>0</v>
      </c>
      <c r="G47" s="9">
        <v>3</v>
      </c>
      <c r="H47" s="9">
        <v>9</v>
      </c>
    </row>
    <row r="48" spans="1:8" ht="15">
      <c r="A48" s="8">
        <v>5</v>
      </c>
      <c r="B48" s="32" t="s">
        <v>56</v>
      </c>
      <c r="C48" s="31" t="s">
        <v>407</v>
      </c>
      <c r="D48" s="9">
        <v>6</v>
      </c>
      <c r="E48" s="9">
        <v>2</v>
      </c>
      <c r="F48" s="9">
        <v>0</v>
      </c>
      <c r="G48" s="9">
        <v>4</v>
      </c>
      <c r="H48" s="9">
        <v>7</v>
      </c>
    </row>
    <row r="49" spans="1:8" ht="15">
      <c r="A49" s="8">
        <v>6</v>
      </c>
      <c r="B49" s="32" t="s">
        <v>425</v>
      </c>
      <c r="C49" s="31" t="s">
        <v>426</v>
      </c>
      <c r="D49" s="9">
        <v>6</v>
      </c>
      <c r="E49" s="9">
        <v>2</v>
      </c>
      <c r="F49" s="9">
        <v>0</v>
      </c>
      <c r="G49" s="9">
        <v>4</v>
      </c>
      <c r="H49" s="9">
        <v>7</v>
      </c>
    </row>
    <row r="50" spans="1:8" ht="15">
      <c r="A50" s="8">
        <v>7</v>
      </c>
      <c r="B50" s="34" t="s">
        <v>427</v>
      </c>
      <c r="C50" s="31" t="s">
        <v>428</v>
      </c>
      <c r="D50" s="9">
        <v>6</v>
      </c>
      <c r="E50" s="9">
        <v>1</v>
      </c>
      <c r="F50" s="9">
        <v>0</v>
      </c>
      <c r="G50" s="9">
        <v>5</v>
      </c>
      <c r="H50" s="9">
        <v>3</v>
      </c>
    </row>
    <row r="51" spans="1:8" ht="15">
      <c r="A51" s="8"/>
      <c r="B51" s="9"/>
      <c r="C51" s="8"/>
      <c r="D51" s="9"/>
      <c r="E51" s="9"/>
      <c r="F51" s="9"/>
      <c r="G51" s="9"/>
      <c r="H51" s="9"/>
    </row>
    <row r="52" spans="2:8" ht="17.25">
      <c r="B52" s="4" t="s">
        <v>60</v>
      </c>
      <c r="C52" s="11"/>
      <c r="D52" s="11"/>
      <c r="E52" s="11"/>
      <c r="F52" s="11"/>
      <c r="G52" s="11"/>
      <c r="H52" s="11"/>
    </row>
    <row r="53" spans="1:8" ht="15">
      <c r="A53" s="6"/>
      <c r="B53" s="6"/>
      <c r="C53" s="7" t="s">
        <v>51</v>
      </c>
      <c r="D53" s="7" t="s">
        <v>2</v>
      </c>
      <c r="E53" s="7" t="s">
        <v>3</v>
      </c>
      <c r="F53" s="7" t="s">
        <v>4</v>
      </c>
      <c r="G53" s="7" t="s">
        <v>5</v>
      </c>
      <c r="H53" s="7" t="s">
        <v>7</v>
      </c>
    </row>
    <row r="54" spans="1:8" ht="15">
      <c r="A54" s="8">
        <v>1</v>
      </c>
      <c r="B54" s="32" t="s">
        <v>419</v>
      </c>
      <c r="C54" s="31" t="s">
        <v>429</v>
      </c>
      <c r="D54" s="9">
        <v>9</v>
      </c>
      <c r="E54" s="9">
        <v>8</v>
      </c>
      <c r="F54" s="9">
        <v>0</v>
      </c>
      <c r="G54" s="9">
        <v>1</v>
      </c>
      <c r="H54" s="9">
        <v>23</v>
      </c>
    </row>
    <row r="55" spans="1:8" ht="15">
      <c r="A55" s="8">
        <v>2</v>
      </c>
      <c r="B55" s="32" t="s">
        <v>430</v>
      </c>
      <c r="C55" s="31" t="s">
        <v>426</v>
      </c>
      <c r="D55" s="9">
        <v>9</v>
      </c>
      <c r="E55" s="9">
        <v>7</v>
      </c>
      <c r="F55" s="9">
        <v>0</v>
      </c>
      <c r="G55" s="9">
        <v>2</v>
      </c>
      <c r="H55" s="9">
        <v>21</v>
      </c>
    </row>
    <row r="56" spans="1:8" ht="15">
      <c r="A56" s="8">
        <v>3</v>
      </c>
      <c r="B56" s="35" t="s">
        <v>431</v>
      </c>
      <c r="C56" s="31" t="s">
        <v>432</v>
      </c>
      <c r="D56" s="9">
        <v>9</v>
      </c>
      <c r="E56" s="9">
        <v>7</v>
      </c>
      <c r="F56" s="9">
        <v>0</v>
      </c>
      <c r="G56" s="9">
        <v>2</v>
      </c>
      <c r="H56" s="9">
        <v>21</v>
      </c>
    </row>
    <row r="57" spans="1:8" ht="15">
      <c r="A57" s="8">
        <v>4</v>
      </c>
      <c r="B57" s="32" t="s">
        <v>433</v>
      </c>
      <c r="C57" s="31" t="s">
        <v>434</v>
      </c>
      <c r="D57" s="9">
        <v>9</v>
      </c>
      <c r="E57" s="9">
        <v>8</v>
      </c>
      <c r="F57" s="9">
        <v>0</v>
      </c>
      <c r="G57" s="9">
        <v>1</v>
      </c>
      <c r="H57" s="9">
        <v>21</v>
      </c>
    </row>
    <row r="58" spans="1:8" ht="15">
      <c r="A58" s="8">
        <v>5</v>
      </c>
      <c r="B58" s="35" t="s">
        <v>435</v>
      </c>
      <c r="C58" s="31" t="s">
        <v>38</v>
      </c>
      <c r="D58" s="9">
        <v>9</v>
      </c>
      <c r="E58" s="9">
        <v>4</v>
      </c>
      <c r="F58" s="9">
        <v>0</v>
      </c>
      <c r="G58" s="9">
        <v>5</v>
      </c>
      <c r="H58" s="9">
        <v>11</v>
      </c>
    </row>
    <row r="59" spans="1:8" ht="15">
      <c r="A59" s="8">
        <v>6</v>
      </c>
      <c r="B59" s="32" t="s">
        <v>436</v>
      </c>
      <c r="C59" s="31" t="s">
        <v>437</v>
      </c>
      <c r="D59" s="9">
        <v>9</v>
      </c>
      <c r="E59" s="9">
        <v>3</v>
      </c>
      <c r="F59" s="9">
        <v>0</v>
      </c>
      <c r="G59" s="9">
        <v>6</v>
      </c>
      <c r="H59" s="9">
        <v>10</v>
      </c>
    </row>
    <row r="60" spans="1:8" ht="15">
      <c r="A60" s="8">
        <v>7</v>
      </c>
      <c r="B60" s="32" t="s">
        <v>298</v>
      </c>
      <c r="C60" s="31" t="s">
        <v>299</v>
      </c>
      <c r="D60" s="9">
        <v>8</v>
      </c>
      <c r="E60" s="9">
        <v>2</v>
      </c>
      <c r="F60" s="9">
        <v>0</v>
      </c>
      <c r="G60" s="9">
        <v>6</v>
      </c>
      <c r="H60" s="9">
        <v>9</v>
      </c>
    </row>
    <row r="61" spans="1:8" ht="15">
      <c r="A61" s="8">
        <v>8</v>
      </c>
      <c r="B61" s="32" t="s">
        <v>67</v>
      </c>
      <c r="C61" s="31" t="s">
        <v>407</v>
      </c>
      <c r="D61" s="9">
        <v>8</v>
      </c>
      <c r="E61" s="9">
        <v>3</v>
      </c>
      <c r="F61" s="9">
        <v>0</v>
      </c>
      <c r="G61" s="9">
        <v>5</v>
      </c>
      <c r="H61" s="9">
        <v>8</v>
      </c>
    </row>
    <row r="62" spans="1:8" ht="15">
      <c r="A62" s="8">
        <v>9</v>
      </c>
      <c r="B62" s="32" t="s">
        <v>438</v>
      </c>
      <c r="C62" s="31" t="s">
        <v>439</v>
      </c>
      <c r="D62" s="9">
        <v>8</v>
      </c>
      <c r="E62" s="9">
        <v>0</v>
      </c>
      <c r="F62" s="9">
        <v>0</v>
      </c>
      <c r="G62" s="9">
        <v>8</v>
      </c>
      <c r="H62" s="9">
        <v>2</v>
      </c>
    </row>
    <row r="63" spans="1:8" ht="15">
      <c r="A63" s="8">
        <v>10</v>
      </c>
      <c r="B63" s="32" t="s">
        <v>440</v>
      </c>
      <c r="C63" s="31" t="s">
        <v>441</v>
      </c>
      <c r="D63" s="9">
        <v>6</v>
      </c>
      <c r="E63" s="9">
        <v>0</v>
      </c>
      <c r="F63" s="9">
        <v>0</v>
      </c>
      <c r="G63" s="9">
        <v>6</v>
      </c>
      <c r="H63" s="23">
        <v>0</v>
      </c>
    </row>
    <row r="65" spans="1:8" ht="15">
      <c r="A65" s="65"/>
      <c r="B65" s="67" t="s">
        <v>992</v>
      </c>
      <c r="C65" s="65"/>
      <c r="D65" s="65"/>
      <c r="E65" s="65"/>
      <c r="F65" s="65"/>
      <c r="G65" s="65"/>
      <c r="H65" s="65"/>
    </row>
    <row r="66" spans="2:3" ht="17.25">
      <c r="B66" s="4" t="s">
        <v>258</v>
      </c>
      <c r="C66" s="31"/>
    </row>
    <row r="67" spans="2:4" ht="15">
      <c r="B67" s="9" t="s">
        <v>565</v>
      </c>
      <c r="D67" s="9" t="s">
        <v>335</v>
      </c>
    </row>
    <row r="68" spans="2:4" ht="15">
      <c r="B68" s="37" t="s">
        <v>566</v>
      </c>
      <c r="D68" s="9" t="s">
        <v>337</v>
      </c>
    </row>
    <row r="69" spans="2:4" ht="15">
      <c r="B69" s="9"/>
      <c r="D69" s="9"/>
    </row>
    <row r="70" spans="2:4" ht="17.25">
      <c r="B70" s="4" t="s">
        <v>257</v>
      </c>
      <c r="D70" s="9"/>
    </row>
    <row r="71" spans="2:4" ht="15">
      <c r="B71" s="9" t="s">
        <v>563</v>
      </c>
      <c r="D71" s="9" t="s">
        <v>335</v>
      </c>
    </row>
    <row r="72" spans="2:4" ht="15">
      <c r="B72" s="9" t="s">
        <v>564</v>
      </c>
      <c r="D72" s="9" t="s">
        <v>337</v>
      </c>
    </row>
    <row r="73" spans="2:4" ht="15">
      <c r="B73" s="9"/>
      <c r="D73" s="9"/>
    </row>
    <row r="74" ht="17.25">
      <c r="B74" s="4" t="s">
        <v>256</v>
      </c>
    </row>
    <row r="75" spans="2:4" ht="15">
      <c r="B75" s="37" t="s">
        <v>567</v>
      </c>
      <c r="D75" s="9" t="s">
        <v>577</v>
      </c>
    </row>
    <row r="76" spans="2:7" ht="15">
      <c r="B76" s="37" t="s">
        <v>568</v>
      </c>
      <c r="D76" s="37" t="s">
        <v>578</v>
      </c>
      <c r="G76" s="38" t="s">
        <v>569</v>
      </c>
    </row>
    <row r="77" spans="2:4" ht="15">
      <c r="B77" s="37" t="s">
        <v>1168</v>
      </c>
      <c r="D77" s="37" t="s">
        <v>579</v>
      </c>
    </row>
    <row r="79" spans="1:8" ht="15">
      <c r="A79" s="65"/>
      <c r="B79" s="66" t="s">
        <v>259</v>
      </c>
      <c r="C79" s="65"/>
      <c r="D79" s="65"/>
      <c r="E79" s="65"/>
      <c r="F79" s="65"/>
      <c r="G79" s="65"/>
      <c r="H79" s="65"/>
    </row>
    <row r="80" ht="15">
      <c r="B80" t="s">
        <v>572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4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Normal="60" zoomScaleSheetLayoutView="100" zoomScalePageLayoutView="0" workbookViewId="0" topLeftCell="A1">
      <selection activeCell="B1" sqref="B1"/>
    </sheetView>
  </sheetViews>
  <sheetFormatPr defaultColWidth="9.00390625" defaultRowHeight="15.75"/>
  <cols>
    <col min="1" max="1" width="6.75390625" style="0" customWidth="1"/>
    <col min="2" max="2" width="23.50390625" style="0" customWidth="1"/>
    <col min="3" max="3" width="15.375" style="0" customWidth="1"/>
    <col min="4" max="4" width="6.25390625" style="0" customWidth="1"/>
    <col min="5" max="5" width="6.50390625" style="0" customWidth="1"/>
    <col min="6" max="6" width="6.25390625" style="0" customWidth="1"/>
    <col min="7" max="7" width="6.125" style="0" customWidth="1"/>
    <col min="8" max="8" width="5.75390625" style="0" customWidth="1"/>
    <col min="9" max="9" width="6.375" style="0" customWidth="1"/>
  </cols>
  <sheetData>
    <row r="1" ht="17.25">
      <c r="A1" s="1" t="s">
        <v>322</v>
      </c>
    </row>
    <row r="3" spans="2:8" ht="17.25">
      <c r="B3" s="16" t="s">
        <v>212</v>
      </c>
      <c r="C3" s="8"/>
      <c r="D3" s="9"/>
      <c r="E3" s="9"/>
      <c r="F3" s="9"/>
      <c r="G3" s="9"/>
      <c r="H3" s="9"/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 s="8">
        <v>1</v>
      </c>
      <c r="B5" s="9" t="str">
        <f>'[2]results'!$F$31</f>
        <v>Avanti</v>
      </c>
      <c r="C5" s="31" t="s">
        <v>323</v>
      </c>
      <c r="D5" s="9">
        <f>'[2]results'!$F$33</f>
        <v>26</v>
      </c>
      <c r="E5" s="9">
        <f>'[2]results'!$F$34</f>
        <v>19</v>
      </c>
      <c r="F5" s="9">
        <f>'[2]results'!$F$36</f>
        <v>1</v>
      </c>
      <c r="G5" s="9">
        <f aca="true" t="shared" si="0" ref="G5:G14">D5-E5-F5</f>
        <v>6</v>
      </c>
      <c r="H5" s="9">
        <f aca="true" t="shared" si="1" ref="H5:H14">SUM(I5-SUM(E5*3)-SUM(F5*2))</f>
        <v>1</v>
      </c>
      <c r="I5" s="9">
        <f>'[2]results'!$F$35</f>
        <v>60</v>
      </c>
    </row>
    <row r="6" spans="1:9" ht="15">
      <c r="A6" s="8">
        <v>2</v>
      </c>
      <c r="B6" s="9" t="str">
        <f>'[2]results'!$B$31</f>
        <v>Dirteeeeee</v>
      </c>
      <c r="C6" s="31" t="s">
        <v>9</v>
      </c>
      <c r="D6" s="9">
        <f>'[2]results'!$B$33</f>
        <v>26</v>
      </c>
      <c r="E6" s="9">
        <f>'[2]results'!$B$34</f>
        <v>16</v>
      </c>
      <c r="F6" s="9">
        <f>'[2]results'!$B$36</f>
        <v>0</v>
      </c>
      <c r="G6" s="9">
        <f t="shared" si="0"/>
        <v>10</v>
      </c>
      <c r="H6" s="9">
        <f t="shared" si="1"/>
        <v>4</v>
      </c>
      <c r="I6" s="9">
        <f>'[2]results'!$B$35</f>
        <v>52</v>
      </c>
    </row>
    <row r="7" spans="1:9" ht="15">
      <c r="A7" s="8">
        <v>3</v>
      </c>
      <c r="B7" s="9" t="str">
        <f>'[2]results'!$G$31</f>
        <v>Henry's bar</v>
      </c>
      <c r="C7" s="31" t="s">
        <v>220</v>
      </c>
      <c r="D7" s="9">
        <f>'[2]results'!$G$33</f>
        <v>26</v>
      </c>
      <c r="E7" s="9">
        <f>'[2]results'!$G$34</f>
        <v>15</v>
      </c>
      <c r="F7" s="9">
        <f>'[2]results'!$G$36</f>
        <v>2</v>
      </c>
      <c r="G7" s="9">
        <f t="shared" si="0"/>
        <v>9</v>
      </c>
      <c r="H7" s="9">
        <f t="shared" si="1"/>
        <v>2</v>
      </c>
      <c r="I7" s="9">
        <f>'[2]results'!$G$35</f>
        <v>51</v>
      </c>
    </row>
    <row r="8" spans="1:9" ht="15">
      <c r="A8" s="8">
        <v>4</v>
      </c>
      <c r="B8" s="9" t="str">
        <f>'[2]results'!$E$31</f>
        <v>Just the shizzle</v>
      </c>
      <c r="C8" s="31" t="s">
        <v>324</v>
      </c>
      <c r="D8" s="9">
        <f>'[2]results'!$E$33</f>
        <v>26</v>
      </c>
      <c r="E8" s="9">
        <f>'[2]results'!$E$34</f>
        <v>15</v>
      </c>
      <c r="F8" s="9">
        <f>'[2]results'!$E$36</f>
        <v>1</v>
      </c>
      <c r="G8" s="9">
        <f t="shared" si="0"/>
        <v>10</v>
      </c>
      <c r="H8" s="9">
        <f t="shared" si="1"/>
        <v>4</v>
      </c>
      <c r="I8" s="9">
        <f>'[2]results'!$E$35</f>
        <v>51</v>
      </c>
    </row>
    <row r="9" spans="1:9" ht="15">
      <c r="A9" s="8">
        <v>5</v>
      </c>
      <c r="B9" s="9" t="str">
        <f>'[2]results'!$I$31</f>
        <v>Old men and barbies</v>
      </c>
      <c r="C9" s="31" t="s">
        <v>59</v>
      </c>
      <c r="D9" s="9">
        <f>'[2]results'!$I$33</f>
        <v>26</v>
      </c>
      <c r="E9" s="9">
        <f>'[2]results'!$I$34</f>
        <v>13</v>
      </c>
      <c r="F9" s="9">
        <f>'[2]results'!$I$36</f>
        <v>0</v>
      </c>
      <c r="G9" s="9">
        <f t="shared" si="0"/>
        <v>13</v>
      </c>
      <c r="H9" s="9">
        <f t="shared" si="1"/>
        <v>4</v>
      </c>
      <c r="I9" s="9">
        <f>'[2]results'!$I$35</f>
        <v>43</v>
      </c>
    </row>
    <row r="10" spans="1:9" ht="15">
      <c r="A10" s="8">
        <v>6</v>
      </c>
      <c r="B10" s="9" t="str">
        <f>'[2]results'!$D$31</f>
        <v>The dark side</v>
      </c>
      <c r="C10" s="31" t="s">
        <v>23</v>
      </c>
      <c r="D10" s="9">
        <f>'[2]results'!$D$33</f>
        <v>23</v>
      </c>
      <c r="E10" s="9">
        <f>'[2]results'!$D$34</f>
        <v>12</v>
      </c>
      <c r="F10" s="9">
        <f>'[2]results'!$D$36</f>
        <v>1</v>
      </c>
      <c r="G10" s="9">
        <f t="shared" si="0"/>
        <v>10</v>
      </c>
      <c r="H10" s="9">
        <f t="shared" si="1"/>
        <v>4</v>
      </c>
      <c r="I10" s="9">
        <f>'[2]results'!$D$35</f>
        <v>42</v>
      </c>
    </row>
    <row r="11" spans="1:9" ht="15">
      <c r="A11" s="8">
        <v>7</v>
      </c>
      <c r="B11" s="9" t="str">
        <f>'[2]results'!$C$31</f>
        <v>ECPC</v>
      </c>
      <c r="C11" s="31" t="s">
        <v>13</v>
      </c>
      <c r="D11" s="9">
        <f>'[2]results'!$C$33</f>
        <v>26</v>
      </c>
      <c r="E11" s="9">
        <f>'[2]results'!$C$34</f>
        <v>11</v>
      </c>
      <c r="F11" s="9">
        <f>'[2]results'!$C$36</f>
        <v>1</v>
      </c>
      <c r="G11" s="9">
        <f t="shared" si="0"/>
        <v>14</v>
      </c>
      <c r="H11" s="9">
        <f t="shared" si="1"/>
        <v>5</v>
      </c>
      <c r="I11" s="9">
        <f>'[2]results'!$C$35</f>
        <v>40</v>
      </c>
    </row>
    <row r="12" spans="1:9" ht="15">
      <c r="A12" s="8">
        <v>8</v>
      </c>
      <c r="B12" s="9" t="str">
        <f>'[2]results'!$K$31</f>
        <v>Outdoor sets</v>
      </c>
      <c r="C12" s="31" t="s">
        <v>188</v>
      </c>
      <c r="D12" s="9">
        <f>'[2]results'!$K$33</f>
        <v>26</v>
      </c>
      <c r="E12" s="9">
        <f>'[2]results'!$K$34</f>
        <v>13</v>
      </c>
      <c r="F12" s="9">
        <f>'[2]results'!$K$36</f>
        <v>1</v>
      </c>
      <c r="G12" s="9">
        <f t="shared" si="0"/>
        <v>12</v>
      </c>
      <c r="H12" s="9">
        <f t="shared" si="1"/>
        <v>-6</v>
      </c>
      <c r="I12" s="9">
        <f>'[2]results'!$K$35-8</f>
        <v>35</v>
      </c>
    </row>
    <row r="13" spans="1:9" ht="15">
      <c r="A13" s="8">
        <v>9</v>
      </c>
      <c r="B13" s="9" t="str">
        <f>'[2]results'!$P$31</f>
        <v>spawny spikers</v>
      </c>
      <c r="C13" s="31" t="s">
        <v>40</v>
      </c>
      <c r="D13" s="9">
        <f>'[2]results'!$P$33</f>
        <v>24</v>
      </c>
      <c r="E13" s="9">
        <f>'[2]results'!$P$34</f>
        <v>13</v>
      </c>
      <c r="F13" s="9">
        <f>'[2]results'!$P$36</f>
        <v>0</v>
      </c>
      <c r="G13" s="9">
        <f t="shared" si="0"/>
        <v>11</v>
      </c>
      <c r="H13" s="9">
        <f t="shared" si="1"/>
        <v>-9</v>
      </c>
      <c r="I13" s="9">
        <f>'[2]results'!$P$35-10</f>
        <v>30</v>
      </c>
    </row>
    <row r="14" spans="1:9" ht="15">
      <c r="A14" s="8">
        <v>10</v>
      </c>
      <c r="B14" s="9" t="str">
        <f>'[2]results'!$H$31</f>
        <v>the great pretenders</v>
      </c>
      <c r="C14" s="31" t="s">
        <v>17</v>
      </c>
      <c r="D14" s="9">
        <f>'[2]results'!$H$33</f>
        <v>26</v>
      </c>
      <c r="E14" s="9">
        <f>'[2]results'!$H$34</f>
        <v>5</v>
      </c>
      <c r="F14" s="9">
        <f>'[2]results'!$H$36</f>
        <v>1</v>
      </c>
      <c r="G14" s="9">
        <f t="shared" si="0"/>
        <v>20</v>
      </c>
      <c r="H14" s="9">
        <f t="shared" si="1"/>
        <v>5</v>
      </c>
      <c r="I14" s="9">
        <f>'[2]results'!$H$35</f>
        <v>22</v>
      </c>
    </row>
    <row r="15" ht="15">
      <c r="A15" s="9"/>
    </row>
    <row r="16" spans="1:2" ht="17.25">
      <c r="A16" s="21"/>
      <c r="B16" s="16" t="s">
        <v>221</v>
      </c>
    </row>
    <row r="17" spans="1:9" ht="15">
      <c r="A17" s="6"/>
      <c r="B17" s="6"/>
      <c r="C17" s="7"/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</row>
    <row r="18" spans="1:9" ht="15">
      <c r="A18" s="8">
        <v>1</v>
      </c>
      <c r="B18" s="9" t="str">
        <f>'[2]results'!$T$31</f>
        <v>Revenge of the stiff</v>
      </c>
      <c r="C18" s="31" t="s">
        <v>189</v>
      </c>
      <c r="D18" s="9">
        <f>'[2]results'!$T$33</f>
        <v>26</v>
      </c>
      <c r="E18" s="9">
        <f>'[2]results'!$T$34</f>
        <v>22</v>
      </c>
      <c r="F18" s="9">
        <f>'[2]results'!$T$36</f>
        <v>0</v>
      </c>
      <c r="G18" s="9">
        <f aca="true" t="shared" si="2" ref="G18:G26">D18-E18-F18</f>
        <v>4</v>
      </c>
      <c r="H18" s="9">
        <f aca="true" t="shared" si="3" ref="H18:H26">SUM(I18-SUM(E18*3)-SUM(F18*2))</f>
        <v>-5</v>
      </c>
      <c r="I18" s="9">
        <f>'[2]results'!$T$35-6</f>
        <v>61</v>
      </c>
    </row>
    <row r="19" spans="1:9" ht="15">
      <c r="A19" s="8">
        <v>2</v>
      </c>
      <c r="B19" s="9" t="str">
        <f>'[2]results'!$R$31</f>
        <v>Bassetts Allsorts</v>
      </c>
      <c r="C19" s="31" t="s">
        <v>325</v>
      </c>
      <c r="D19" s="9">
        <f>'[2]results'!$R$33</f>
        <v>26</v>
      </c>
      <c r="E19" s="9">
        <f>'[2]results'!$R$34</f>
        <v>17</v>
      </c>
      <c r="F19" s="9">
        <f>'[2]results'!$R$36</f>
        <v>0</v>
      </c>
      <c r="G19" s="9">
        <f t="shared" si="2"/>
        <v>9</v>
      </c>
      <c r="H19" s="9">
        <f t="shared" si="3"/>
        <v>-5</v>
      </c>
      <c r="I19" s="9">
        <f>'[2]results'!$R$35-7-2</f>
        <v>46</v>
      </c>
    </row>
    <row r="20" spans="1:9" ht="15">
      <c r="A20" s="8">
        <v>3</v>
      </c>
      <c r="B20" s="9" t="str">
        <f>'[2]results'!$L$31</f>
        <v>Pink flamingos</v>
      </c>
      <c r="C20" s="31" t="s">
        <v>326</v>
      </c>
      <c r="D20" s="9">
        <f>'[2]results'!$L$33</f>
        <v>25</v>
      </c>
      <c r="E20" s="9">
        <f>'[2]results'!$L$34</f>
        <v>13</v>
      </c>
      <c r="F20" s="9">
        <f>'[2]results'!$L$36</f>
        <v>1</v>
      </c>
      <c r="G20" s="9">
        <f t="shared" si="2"/>
        <v>11</v>
      </c>
      <c r="H20" s="9">
        <f t="shared" si="3"/>
        <v>5</v>
      </c>
      <c r="I20" s="9">
        <f>'[2]results'!$L$35</f>
        <v>46</v>
      </c>
    </row>
    <row r="21" spans="1:9" ht="15">
      <c r="A21" s="8">
        <v>4</v>
      </c>
      <c r="B21" s="9" t="str">
        <f>'[2]results'!$Y$31</f>
        <v>The blue-green algaes</v>
      </c>
      <c r="C21" s="31" t="s">
        <v>327</v>
      </c>
      <c r="D21" s="9">
        <f>'[2]results'!$Y$33</f>
        <v>26</v>
      </c>
      <c r="E21" s="9">
        <f>'[2]results'!$Y$34</f>
        <v>15</v>
      </c>
      <c r="F21" s="9">
        <f>'[2]results'!$Y$36</f>
        <v>2</v>
      </c>
      <c r="G21" s="9">
        <f t="shared" si="2"/>
        <v>9</v>
      </c>
      <c r="H21" s="9">
        <f t="shared" si="3"/>
        <v>-6</v>
      </c>
      <c r="I21" s="9">
        <f>'[2]results'!$Y$35-9</f>
        <v>43</v>
      </c>
    </row>
    <row r="22" spans="1:9" ht="15">
      <c r="A22" s="8">
        <v>5</v>
      </c>
      <c r="B22" s="9" t="str">
        <f>'[2]results'!$J$31</f>
        <v>Jac attack</v>
      </c>
      <c r="C22" s="31" t="s">
        <v>36</v>
      </c>
      <c r="D22" s="9">
        <f>'[2]results'!$J$33</f>
        <v>26</v>
      </c>
      <c r="E22" s="9">
        <f>'[2]results'!$J$34</f>
        <v>11</v>
      </c>
      <c r="F22" s="9">
        <f>'[2]results'!$J$36</f>
        <v>1</v>
      </c>
      <c r="G22" s="9">
        <f t="shared" si="2"/>
        <v>14</v>
      </c>
      <c r="H22" s="9">
        <f t="shared" si="3"/>
        <v>6</v>
      </c>
      <c r="I22" s="9">
        <f>'[2]results'!$J$35</f>
        <v>41</v>
      </c>
    </row>
    <row r="23" spans="1:9" ht="15">
      <c r="A23" s="8">
        <v>6</v>
      </c>
      <c r="B23" s="9" t="str">
        <f>'[2]results'!$N$31</f>
        <v>Just tanya dolls</v>
      </c>
      <c r="C23" s="31" t="s">
        <v>235</v>
      </c>
      <c r="D23" s="9">
        <f>'[2]results'!$N$33</f>
        <v>26</v>
      </c>
      <c r="E23" s="9">
        <f>'[2]results'!$N$34</f>
        <v>6</v>
      </c>
      <c r="F23" s="9">
        <f>'[2]results'!$N$36</f>
        <v>1</v>
      </c>
      <c r="G23" s="9">
        <f t="shared" si="2"/>
        <v>19</v>
      </c>
      <c r="H23" s="9">
        <f t="shared" si="3"/>
        <v>5</v>
      </c>
      <c r="I23" s="9">
        <f>'[2]results'!$N$35</f>
        <v>25</v>
      </c>
    </row>
    <row r="24" spans="1:9" ht="15">
      <c r="A24" s="8">
        <v>7</v>
      </c>
      <c r="B24" s="9" t="str">
        <f>'[2]results'!$M$31</f>
        <v>met office</v>
      </c>
      <c r="C24" s="31" t="s">
        <v>272</v>
      </c>
      <c r="D24" s="9">
        <f>'[2]results'!$M$33</f>
        <v>9</v>
      </c>
      <c r="E24" s="9">
        <f>'[2]results'!$M$34</f>
        <v>7</v>
      </c>
      <c r="F24" s="9">
        <f>'[2]results'!$M$36</f>
        <v>0</v>
      </c>
      <c r="G24" s="9">
        <f t="shared" si="2"/>
        <v>2</v>
      </c>
      <c r="H24" s="9">
        <f t="shared" si="3"/>
        <v>1</v>
      </c>
      <c r="I24" s="9">
        <f>'[2]results'!$M$35</f>
        <v>22</v>
      </c>
    </row>
    <row r="25" spans="1:9" ht="15">
      <c r="A25" s="8">
        <v>8</v>
      </c>
      <c r="B25" s="9" t="str">
        <f>'[2]results'!$Q$31</f>
        <v>Enigma variations</v>
      </c>
      <c r="C25" s="31" t="s">
        <v>69</v>
      </c>
      <c r="D25" s="9">
        <f>'[2]results'!$Q$33</f>
        <v>23</v>
      </c>
      <c r="E25" s="9">
        <f>'[2]results'!$Q$34</f>
        <v>6</v>
      </c>
      <c r="F25" s="9">
        <f>'[2]results'!$Q$36</f>
        <v>0</v>
      </c>
      <c r="G25" s="9">
        <f t="shared" si="2"/>
        <v>17</v>
      </c>
      <c r="H25" s="9">
        <f t="shared" si="3"/>
        <v>3</v>
      </c>
      <c r="I25" s="9">
        <f>'[2]results'!$Q$35</f>
        <v>21</v>
      </c>
    </row>
    <row r="26" spans="1:9" ht="15">
      <c r="A26" s="8">
        <v>9</v>
      </c>
      <c r="B26" s="9" t="str">
        <f>'[2]results'!$O$31</f>
        <v>Rooters</v>
      </c>
      <c r="C26" s="31" t="s">
        <v>328</v>
      </c>
      <c r="D26" s="9">
        <f>'[2]results'!$O$33</f>
        <v>22</v>
      </c>
      <c r="E26" s="9">
        <f>'[2]results'!$O$34</f>
        <v>4</v>
      </c>
      <c r="F26" s="9">
        <f>'[2]results'!$O$36</f>
        <v>1</v>
      </c>
      <c r="G26" s="9">
        <f t="shared" si="2"/>
        <v>17</v>
      </c>
      <c r="H26" s="9">
        <f t="shared" si="3"/>
        <v>3</v>
      </c>
      <c r="I26" s="9">
        <f>'[2]results'!$O$35</f>
        <v>17</v>
      </c>
    </row>
    <row r="27" ht="15">
      <c r="A27" s="22"/>
    </row>
    <row r="28" spans="1:2" ht="17.25">
      <c r="A28" s="21"/>
      <c r="B28" s="16" t="s">
        <v>276</v>
      </c>
    </row>
    <row r="29" spans="1:9" ht="15">
      <c r="A29" s="6"/>
      <c r="B29" s="6"/>
      <c r="C29" s="7"/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</row>
    <row r="30" spans="1:9" ht="15">
      <c r="A30" s="22">
        <v>1</v>
      </c>
      <c r="B30" s="9" t="str">
        <f>'[2]results'!$U$31</f>
        <v>Revenge of the sithard</v>
      </c>
      <c r="C30" s="31" t="s">
        <v>38</v>
      </c>
      <c r="D30" s="9">
        <f>'[2]results'!$U$33</f>
        <v>26</v>
      </c>
      <c r="E30" s="9">
        <f>'[2]results'!$U$34</f>
        <v>15</v>
      </c>
      <c r="F30" s="9">
        <f>'[2]results'!$U$36</f>
        <v>2</v>
      </c>
      <c r="G30" s="9">
        <f aca="true" t="shared" si="4" ref="G30:G39">D30-E30-F30</f>
        <v>9</v>
      </c>
      <c r="H30" s="9">
        <f aca="true" t="shared" si="5" ref="H30:H39">SUM(I30-SUM(E30*3)-SUM(F30*2))</f>
        <v>2</v>
      </c>
      <c r="I30" s="9">
        <f>'[2]results'!$U$35</f>
        <v>51</v>
      </c>
    </row>
    <row r="31" spans="1:9" ht="15">
      <c r="A31" s="22">
        <v>2</v>
      </c>
      <c r="B31" s="9" t="str">
        <f>'[2]results'!$X$31</f>
        <v>The malachite greens</v>
      </c>
      <c r="C31" s="31" t="s">
        <v>327</v>
      </c>
      <c r="D31" s="9">
        <f>'[2]results'!$X$33</f>
        <v>26</v>
      </c>
      <c r="E31" s="9">
        <f>'[2]results'!$X$34</f>
        <v>11</v>
      </c>
      <c r="F31" s="9">
        <f>'[2]results'!$X$36</f>
        <v>2</v>
      </c>
      <c r="G31" s="9">
        <f t="shared" si="4"/>
        <v>13</v>
      </c>
      <c r="H31" s="9">
        <f t="shared" si="5"/>
        <v>7</v>
      </c>
      <c r="I31" s="9">
        <f>'[2]results'!$X$35</f>
        <v>44</v>
      </c>
    </row>
    <row r="32" spans="1:9" ht="15">
      <c r="A32" s="22">
        <v>3</v>
      </c>
      <c r="B32" s="9" t="str">
        <f>'[2]results'!$Z$31</f>
        <v>Select few</v>
      </c>
      <c r="C32" s="31" t="s">
        <v>329</v>
      </c>
      <c r="D32" s="9">
        <f>'[2]results'!$Z$33</f>
        <v>22</v>
      </c>
      <c r="E32" s="9">
        <f>'[2]results'!$Z$34</f>
        <v>13</v>
      </c>
      <c r="F32" s="9">
        <f>'[2]results'!$Z$36</f>
        <v>0</v>
      </c>
      <c r="G32" s="9">
        <f t="shared" si="4"/>
        <v>9</v>
      </c>
      <c r="H32" s="9">
        <f t="shared" si="5"/>
        <v>4</v>
      </c>
      <c r="I32" s="9">
        <f>'[2]results'!$Z$35</f>
        <v>43</v>
      </c>
    </row>
    <row r="33" spans="1:9" ht="15">
      <c r="A33" s="22">
        <v>4</v>
      </c>
      <c r="B33" s="9" t="str">
        <f>'[2]results'!$S$31</f>
        <v>The wishful thinkers</v>
      </c>
      <c r="C33" s="31" t="s">
        <v>42</v>
      </c>
      <c r="D33" s="9">
        <f>'[2]results'!$S$33</f>
        <v>25</v>
      </c>
      <c r="E33" s="9">
        <f>'[2]results'!$S$34</f>
        <v>11</v>
      </c>
      <c r="F33" s="9">
        <f>'[2]results'!$S$36</f>
        <v>1</v>
      </c>
      <c r="G33" s="9">
        <f t="shared" si="4"/>
        <v>13</v>
      </c>
      <c r="H33" s="9">
        <f t="shared" si="5"/>
        <v>3</v>
      </c>
      <c r="I33" s="9">
        <f>'[2]results'!$S$35</f>
        <v>38</v>
      </c>
    </row>
    <row r="34" spans="1:9" ht="15">
      <c r="A34" s="22">
        <v>5</v>
      </c>
      <c r="B34" s="9" t="str">
        <f>'[2]results'!$AC$31</f>
        <v>sophes blokes</v>
      </c>
      <c r="C34" s="31" t="s">
        <v>11</v>
      </c>
      <c r="D34" s="9">
        <f>'[2]results'!$AC$33</f>
        <v>15</v>
      </c>
      <c r="E34" s="9">
        <f>'[2]results'!$AC$34</f>
        <v>12</v>
      </c>
      <c r="F34" s="9">
        <f>'[2]results'!$AC$36</f>
        <v>0</v>
      </c>
      <c r="G34" s="9">
        <f t="shared" si="4"/>
        <v>3</v>
      </c>
      <c r="H34" s="9">
        <f t="shared" si="5"/>
        <v>0</v>
      </c>
      <c r="I34" s="9">
        <f>'[2]results'!$AC$35</f>
        <v>36</v>
      </c>
    </row>
    <row r="35" spans="1:9" ht="15">
      <c r="A35" s="22">
        <v>6</v>
      </c>
      <c r="B35" s="9" t="str">
        <f>'[2]results'!$W$31</f>
        <v>Last orders</v>
      </c>
      <c r="C35" s="31" t="s">
        <v>330</v>
      </c>
      <c r="D35" s="9">
        <f>'[2]results'!$W$33</f>
        <v>25</v>
      </c>
      <c r="E35" s="9">
        <f>'[2]results'!$W$34</f>
        <v>9</v>
      </c>
      <c r="F35" s="9">
        <f>'[2]results'!$W$36</f>
        <v>0</v>
      </c>
      <c r="G35" s="9">
        <f t="shared" si="4"/>
        <v>16</v>
      </c>
      <c r="H35" s="9">
        <f t="shared" si="5"/>
        <v>9</v>
      </c>
      <c r="I35" s="9">
        <f>'[2]results'!$W$35</f>
        <v>36</v>
      </c>
    </row>
    <row r="36" spans="1:9" ht="15">
      <c r="A36" s="22">
        <v>7</v>
      </c>
      <c r="B36" s="9" t="str">
        <f>'[2]results'!$AA$31</f>
        <v>Haskoning harriers</v>
      </c>
      <c r="C36" s="31" t="s">
        <v>273</v>
      </c>
      <c r="D36" s="9">
        <f>'[2]results'!$AA$33</f>
        <v>19</v>
      </c>
      <c r="E36" s="9">
        <f>'[2]results'!$AA$34</f>
        <v>9</v>
      </c>
      <c r="F36" s="9">
        <f>'[2]results'!$AA$36</f>
        <v>2</v>
      </c>
      <c r="G36" s="9">
        <f t="shared" si="4"/>
        <v>8</v>
      </c>
      <c r="H36" s="9">
        <f t="shared" si="5"/>
        <v>4</v>
      </c>
      <c r="I36" s="9">
        <f>'[2]results'!$AA$35</f>
        <v>35</v>
      </c>
    </row>
    <row r="37" spans="1:9" ht="15">
      <c r="A37" s="22">
        <v>8</v>
      </c>
      <c r="B37" s="9" t="str">
        <f>'[2]results'!$V$31</f>
        <v>Innit for fun</v>
      </c>
      <c r="C37" s="31" t="s">
        <v>38</v>
      </c>
      <c r="D37" s="9">
        <f>'[2]results'!$V$33</f>
        <v>26</v>
      </c>
      <c r="E37" s="9">
        <f>'[2]results'!$V$34</f>
        <v>9</v>
      </c>
      <c r="F37" s="9">
        <f>'[2]results'!$V$36</f>
        <v>0</v>
      </c>
      <c r="G37" s="9">
        <f t="shared" si="4"/>
        <v>17</v>
      </c>
      <c r="H37" s="9">
        <f t="shared" si="5"/>
        <v>5</v>
      </c>
      <c r="I37" s="9">
        <f>'[2]results'!$V$35</f>
        <v>32</v>
      </c>
    </row>
    <row r="38" spans="1:9" ht="15">
      <c r="A38" s="22">
        <v>9</v>
      </c>
      <c r="B38" s="9" t="s">
        <v>331</v>
      </c>
      <c r="C38" s="31" t="s">
        <v>332</v>
      </c>
      <c r="D38" s="9">
        <f>'[2]results'!$AD$33</f>
        <v>14</v>
      </c>
      <c r="E38" s="9">
        <f>'[2]results'!$AD$34</f>
        <v>3</v>
      </c>
      <c r="F38" s="9">
        <f>'[2]results'!$AD$36</f>
        <v>0</v>
      </c>
      <c r="G38" s="9">
        <f t="shared" si="4"/>
        <v>11</v>
      </c>
      <c r="H38" s="9">
        <f t="shared" si="5"/>
        <v>3</v>
      </c>
      <c r="I38" s="9">
        <f>'[2]results'!$AD$35</f>
        <v>12</v>
      </c>
    </row>
    <row r="39" spans="1:9" ht="15">
      <c r="A39" s="22">
        <v>10</v>
      </c>
      <c r="B39" s="9" t="str">
        <f>'[2]results'!$AB$31</f>
        <v>2 up 2 down</v>
      </c>
      <c r="C39" s="31" t="s">
        <v>333</v>
      </c>
      <c r="D39" s="9">
        <f>'[2]results'!$AB$33</f>
        <v>14</v>
      </c>
      <c r="E39" s="9">
        <f>'[2]results'!$AB$34</f>
        <v>2</v>
      </c>
      <c r="F39" s="9">
        <f>'[2]results'!$AB$36</f>
        <v>1</v>
      </c>
      <c r="G39" s="9">
        <f t="shared" si="4"/>
        <v>11</v>
      </c>
      <c r="H39" s="9">
        <f t="shared" si="5"/>
        <v>1</v>
      </c>
      <c r="I39" s="9">
        <f>'[2]results'!$AB$35</f>
        <v>9</v>
      </c>
    </row>
    <row r="40" spans="1:9" ht="15">
      <c r="A40" s="22"/>
      <c r="B40" s="9"/>
      <c r="C40" s="31"/>
      <c r="D40" s="9"/>
      <c r="E40" s="9"/>
      <c r="F40" s="9"/>
      <c r="G40" s="9"/>
      <c r="H40" s="9"/>
      <c r="I40" s="9"/>
    </row>
    <row r="41" spans="1:9" ht="15">
      <c r="A41" s="22"/>
      <c r="B41" s="9"/>
      <c r="C41" s="31"/>
      <c r="D41" s="9"/>
      <c r="E41" s="9"/>
      <c r="F41" s="9"/>
      <c r="G41" s="9"/>
      <c r="H41" s="9"/>
      <c r="I41" s="9"/>
    </row>
    <row r="42" spans="2:8" ht="18">
      <c r="B42" s="4" t="s">
        <v>50</v>
      </c>
      <c r="C42" s="5"/>
      <c r="D42" s="5"/>
      <c r="E42" s="5"/>
      <c r="F42" s="5"/>
      <c r="G42" s="5"/>
      <c r="H42" s="5"/>
    </row>
    <row r="43" spans="1:8" ht="15">
      <c r="A43" s="6"/>
      <c r="B43" s="6"/>
      <c r="C43" s="7" t="s">
        <v>51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7</v>
      </c>
    </row>
    <row r="44" spans="1:8" ht="15">
      <c r="A44" s="8">
        <v>1</v>
      </c>
      <c r="B44" s="32" t="s">
        <v>342</v>
      </c>
      <c r="C44" s="31" t="s">
        <v>280</v>
      </c>
      <c r="D44" s="9">
        <f>'[2]results'!$B$6</f>
        <v>9</v>
      </c>
      <c r="E44" s="9">
        <f>'[2]results'!$B$7</f>
        <v>9</v>
      </c>
      <c r="F44" s="9">
        <v>0</v>
      </c>
      <c r="G44" s="9">
        <f aca="true" t="shared" si="6" ref="G44:G53">D44-E44</f>
        <v>0</v>
      </c>
      <c r="H44" s="9">
        <f>'[2]results'!$B$8</f>
        <v>24</v>
      </c>
    </row>
    <row r="45" spans="1:8" ht="15">
      <c r="A45" s="8">
        <v>2</v>
      </c>
      <c r="B45" s="32" t="s">
        <v>343</v>
      </c>
      <c r="C45" s="31" t="s">
        <v>344</v>
      </c>
      <c r="D45" s="9">
        <f>'[2]results'!$H$6</f>
        <v>9</v>
      </c>
      <c r="E45" s="9">
        <f>'[2]results'!$H$7</f>
        <v>7</v>
      </c>
      <c r="F45" s="9">
        <v>0</v>
      </c>
      <c r="G45" s="9">
        <f t="shared" si="6"/>
        <v>2</v>
      </c>
      <c r="H45" s="9">
        <f>'[2]results'!$H$8</f>
        <v>20</v>
      </c>
    </row>
    <row r="46" spans="1:8" ht="15">
      <c r="A46" s="8">
        <v>3</v>
      </c>
      <c r="B46" s="32" t="s">
        <v>345</v>
      </c>
      <c r="C46" s="31" t="s">
        <v>346</v>
      </c>
      <c r="D46" s="9">
        <f>'[2]results'!$E$6</f>
        <v>9</v>
      </c>
      <c r="E46" s="9">
        <f>'[2]results'!$E$7</f>
        <v>7</v>
      </c>
      <c r="F46" s="9">
        <v>0</v>
      </c>
      <c r="G46" s="9">
        <f t="shared" si="6"/>
        <v>2</v>
      </c>
      <c r="H46" s="9">
        <f>'[2]results'!$E$8</f>
        <v>18</v>
      </c>
    </row>
    <row r="47" spans="1:8" ht="15">
      <c r="A47" s="8">
        <v>4</v>
      </c>
      <c r="B47" s="32" t="s">
        <v>282</v>
      </c>
      <c r="C47" s="31" t="s">
        <v>277</v>
      </c>
      <c r="D47" s="9">
        <f>'[2]results'!$C$6</f>
        <v>9</v>
      </c>
      <c r="E47" s="9">
        <f>'[2]results'!$C$7</f>
        <v>4</v>
      </c>
      <c r="F47" s="9">
        <v>0</v>
      </c>
      <c r="G47" s="9">
        <f t="shared" si="6"/>
        <v>5</v>
      </c>
      <c r="H47" s="9">
        <f>'[2]results'!$C$8</f>
        <v>14</v>
      </c>
    </row>
    <row r="48" spans="1:8" ht="15">
      <c r="A48" s="8">
        <v>5</v>
      </c>
      <c r="B48" s="32" t="s">
        <v>347</v>
      </c>
      <c r="C48" s="31" t="s">
        <v>44</v>
      </c>
      <c r="D48" s="9">
        <f>'[2]results'!$F$6</f>
        <v>9</v>
      </c>
      <c r="E48" s="9">
        <f>'[2]results'!$F$7</f>
        <v>4</v>
      </c>
      <c r="F48" s="9">
        <v>0</v>
      </c>
      <c r="G48" s="9">
        <f t="shared" si="6"/>
        <v>5</v>
      </c>
      <c r="H48" s="9">
        <f>'[2]results'!$F$8</f>
        <v>13</v>
      </c>
    </row>
    <row r="49" spans="1:8" ht="15">
      <c r="A49" s="8">
        <v>6</v>
      </c>
      <c r="B49" s="32" t="s">
        <v>285</v>
      </c>
      <c r="C49" s="31" t="s">
        <v>57</v>
      </c>
      <c r="D49" s="9">
        <f>'[2]results'!$I$6</f>
        <v>9</v>
      </c>
      <c r="E49" s="9">
        <f>'[2]results'!$I$7</f>
        <v>4</v>
      </c>
      <c r="F49" s="9">
        <v>1</v>
      </c>
      <c r="G49" s="9">
        <f t="shared" si="6"/>
        <v>5</v>
      </c>
      <c r="H49" s="9">
        <f>'[2]results'!$I$8</f>
        <v>12</v>
      </c>
    </row>
    <row r="50" spans="1:8" ht="15">
      <c r="A50" s="8">
        <v>7</v>
      </c>
      <c r="B50" s="32" t="s">
        <v>348</v>
      </c>
      <c r="C50" s="31" t="s">
        <v>349</v>
      </c>
      <c r="D50" s="9">
        <f>'[2]results'!$D$6</f>
        <v>8</v>
      </c>
      <c r="E50" s="9">
        <f>'[2]results'!$D$7</f>
        <v>3</v>
      </c>
      <c r="F50" s="9">
        <f>0</f>
        <v>0</v>
      </c>
      <c r="G50" s="9">
        <f t="shared" si="6"/>
        <v>5</v>
      </c>
      <c r="H50" s="9">
        <f>'[2]results'!$D$8</f>
        <v>12</v>
      </c>
    </row>
    <row r="51" spans="1:8" ht="15">
      <c r="A51" s="8">
        <v>8</v>
      </c>
      <c r="B51" s="32" t="s">
        <v>245</v>
      </c>
      <c r="C51" s="31" t="s">
        <v>350</v>
      </c>
      <c r="D51" s="9">
        <f>'[2]results'!$J$6</f>
        <v>9</v>
      </c>
      <c r="E51" s="9">
        <f>'[2]results'!$J$7</f>
        <v>2</v>
      </c>
      <c r="F51" s="9">
        <v>2</v>
      </c>
      <c r="G51" s="9">
        <f t="shared" si="6"/>
        <v>7</v>
      </c>
      <c r="H51" s="9">
        <f>'[2]results'!$J$8</f>
        <v>8</v>
      </c>
    </row>
    <row r="52" spans="1:8" ht="15">
      <c r="A52" s="8">
        <v>9</v>
      </c>
      <c r="B52" s="32" t="s">
        <v>351</v>
      </c>
      <c r="C52" s="31" t="s">
        <v>352</v>
      </c>
      <c r="D52" s="9">
        <f>'[2]results'!$K$6</f>
        <v>8</v>
      </c>
      <c r="E52" s="9">
        <f>'[2]results'!$K$7</f>
        <v>2</v>
      </c>
      <c r="F52" s="9">
        <v>0</v>
      </c>
      <c r="G52" s="9">
        <f t="shared" si="6"/>
        <v>6</v>
      </c>
      <c r="H52" s="9">
        <f>'[2]results'!$K$8</f>
        <v>6</v>
      </c>
    </row>
    <row r="53" spans="1:8" ht="15">
      <c r="A53" s="8">
        <v>10</v>
      </c>
      <c r="B53" s="32" t="s">
        <v>353</v>
      </c>
      <c r="C53" s="31" t="s">
        <v>354</v>
      </c>
      <c r="D53" s="9">
        <f>'[2]results'!$G$6</f>
        <v>9</v>
      </c>
      <c r="E53" s="9">
        <f>'[2]results'!$G$7</f>
        <v>0</v>
      </c>
      <c r="F53" s="9">
        <v>1</v>
      </c>
      <c r="G53" s="9">
        <f t="shared" si="6"/>
        <v>9</v>
      </c>
      <c r="H53" s="9">
        <f>'[2]results'!$G$8</f>
        <v>3</v>
      </c>
    </row>
    <row r="54" spans="1:8" ht="15">
      <c r="A54" s="8"/>
      <c r="B54" s="9"/>
      <c r="C54" s="8"/>
      <c r="D54" s="9"/>
      <c r="E54" s="9"/>
      <c r="F54" s="9"/>
      <c r="G54" s="9"/>
      <c r="H54" s="9"/>
    </row>
    <row r="55" spans="2:8" ht="17.25">
      <c r="B55" s="4" t="s">
        <v>60</v>
      </c>
      <c r="C55" s="11"/>
      <c r="D55" s="11"/>
      <c r="E55" s="11"/>
      <c r="F55" s="11"/>
      <c r="G55" s="11"/>
      <c r="H55" s="11"/>
    </row>
    <row r="56" spans="1:8" ht="15">
      <c r="A56" s="6"/>
      <c r="B56" s="6"/>
      <c r="C56" s="7" t="s">
        <v>51</v>
      </c>
      <c r="D56" s="7" t="s">
        <v>2</v>
      </c>
      <c r="E56" s="7" t="s">
        <v>3</v>
      </c>
      <c r="F56" s="7" t="s">
        <v>4</v>
      </c>
      <c r="G56" s="7" t="s">
        <v>5</v>
      </c>
      <c r="H56" s="7" t="s">
        <v>7</v>
      </c>
    </row>
    <row r="57" spans="1:8" ht="15">
      <c r="A57" s="8">
        <v>1</v>
      </c>
      <c r="B57" s="32" t="s">
        <v>355</v>
      </c>
      <c r="C57" s="31" t="s">
        <v>356</v>
      </c>
      <c r="D57" s="9">
        <f>'[2]results'!$I$15</f>
        <v>11</v>
      </c>
      <c r="E57" s="9">
        <f>'[2]results'!$I$16</f>
        <v>9</v>
      </c>
      <c r="F57" s="9">
        <v>0</v>
      </c>
      <c r="G57" s="9">
        <f aca="true" t="shared" si="7" ref="G57:G68">D57-E57-F57</f>
        <v>2</v>
      </c>
      <c r="H57" s="9">
        <f>'[2]results'!$I$17</f>
        <v>27</v>
      </c>
    </row>
    <row r="58" spans="1:8" ht="15">
      <c r="A58" s="8">
        <v>1</v>
      </c>
      <c r="B58" s="32" t="s">
        <v>357</v>
      </c>
      <c r="C58" s="31" t="s">
        <v>358</v>
      </c>
      <c r="D58" s="9">
        <f>'[2]results'!$H$15</f>
        <v>11</v>
      </c>
      <c r="E58" s="9">
        <f>'[2]results'!$H$16</f>
        <v>9</v>
      </c>
      <c r="F58" s="9">
        <f>0</f>
        <v>0</v>
      </c>
      <c r="G58" s="9">
        <f t="shared" si="7"/>
        <v>2</v>
      </c>
      <c r="H58" s="23">
        <f>'[2]results'!$H$17</f>
        <v>27</v>
      </c>
    </row>
    <row r="59" spans="1:8" ht="15">
      <c r="A59" s="8">
        <v>3</v>
      </c>
      <c r="B59" s="32" t="s">
        <v>359</v>
      </c>
      <c r="C59" s="31" t="s">
        <v>360</v>
      </c>
      <c r="D59" s="9">
        <f>'[2]results'!$F$15</f>
        <v>11</v>
      </c>
      <c r="E59" s="9">
        <f>'[2]results'!$F$16</f>
        <v>8</v>
      </c>
      <c r="F59" s="9">
        <f>0</f>
        <v>0</v>
      </c>
      <c r="G59" s="9">
        <f t="shared" si="7"/>
        <v>3</v>
      </c>
      <c r="H59" s="9">
        <f>'[2]results'!$F$17</f>
        <v>23</v>
      </c>
    </row>
    <row r="60" spans="1:8" ht="15">
      <c r="A60" s="8">
        <v>4</v>
      </c>
      <c r="B60" s="32" t="s">
        <v>361</v>
      </c>
      <c r="C60" s="31" t="s">
        <v>362</v>
      </c>
      <c r="D60" s="9">
        <f>'[2]results'!$D$15</f>
        <v>11</v>
      </c>
      <c r="E60" s="9">
        <f>'[2]results'!$D$16</f>
        <v>7</v>
      </c>
      <c r="F60" s="9">
        <v>0</v>
      </c>
      <c r="G60" s="9">
        <f t="shared" si="7"/>
        <v>4</v>
      </c>
      <c r="H60" s="9">
        <f>'[2]results'!$D$17</f>
        <v>18</v>
      </c>
    </row>
    <row r="61" spans="1:8" ht="15">
      <c r="A61" s="8">
        <v>5</v>
      </c>
      <c r="B61" s="32" t="s">
        <v>363</v>
      </c>
      <c r="C61" s="31" t="s">
        <v>364</v>
      </c>
      <c r="D61" s="9">
        <f>'[2]results'!$C$15</f>
        <v>11</v>
      </c>
      <c r="E61" s="9">
        <f>'[2]results'!$C$16</f>
        <v>5</v>
      </c>
      <c r="F61" s="9">
        <v>3</v>
      </c>
      <c r="G61" s="9">
        <f t="shared" si="7"/>
        <v>3</v>
      </c>
      <c r="H61" s="9">
        <f>'[2]results'!$C$17</f>
        <v>18</v>
      </c>
    </row>
    <row r="62" spans="1:8" ht="15">
      <c r="A62" s="8">
        <v>6</v>
      </c>
      <c r="B62" s="32" t="s">
        <v>295</v>
      </c>
      <c r="C62" s="31" t="s">
        <v>296</v>
      </c>
      <c r="D62" s="9">
        <f>'[2]results'!$G$15</f>
        <v>11</v>
      </c>
      <c r="E62" s="9">
        <f>'[2]results'!$G$16</f>
        <v>5</v>
      </c>
      <c r="F62" s="9">
        <v>0</v>
      </c>
      <c r="G62" s="9">
        <f t="shared" si="7"/>
        <v>6</v>
      </c>
      <c r="H62" s="9">
        <f>'[2]results'!$G$17</f>
        <v>18</v>
      </c>
    </row>
    <row r="63" spans="1:8" ht="15">
      <c r="A63" s="8">
        <v>7</v>
      </c>
      <c r="B63" s="32" t="s">
        <v>365</v>
      </c>
      <c r="C63" s="31" t="s">
        <v>366</v>
      </c>
      <c r="D63" s="9">
        <f>'[2]results'!$J$15</f>
        <v>8</v>
      </c>
      <c r="E63" s="9">
        <f>'[2]results'!$J$16</f>
        <v>5</v>
      </c>
      <c r="F63" s="9">
        <v>0</v>
      </c>
      <c r="G63" s="9">
        <f t="shared" si="7"/>
        <v>3</v>
      </c>
      <c r="H63" s="9">
        <f>'[2]results'!$J$17</f>
        <v>12</v>
      </c>
    </row>
    <row r="64" spans="1:8" ht="15">
      <c r="A64" s="8">
        <v>8</v>
      </c>
      <c r="B64" s="32" t="s">
        <v>367</v>
      </c>
      <c r="C64" s="31" t="s">
        <v>368</v>
      </c>
      <c r="D64" s="9">
        <f>'[2]results'!$K$15</f>
        <v>11</v>
      </c>
      <c r="E64" s="9">
        <f>'[2]results'!$K$16</f>
        <v>3</v>
      </c>
      <c r="F64" s="9">
        <v>0</v>
      </c>
      <c r="G64" s="9">
        <f t="shared" si="7"/>
        <v>8</v>
      </c>
      <c r="H64" s="9">
        <f>'[2]results'!$K$17</f>
        <v>11</v>
      </c>
    </row>
    <row r="65" spans="1:8" ht="15">
      <c r="A65" s="8">
        <v>9</v>
      </c>
      <c r="B65" s="32" t="s">
        <v>297</v>
      </c>
      <c r="C65" s="31" t="s">
        <v>57</v>
      </c>
      <c r="D65" s="9">
        <f>'[2]results'!$L$15</f>
        <v>10</v>
      </c>
      <c r="E65" s="9">
        <f>'[2]results'!$L$16</f>
        <v>3</v>
      </c>
      <c r="F65" s="9">
        <v>2</v>
      </c>
      <c r="G65" s="9">
        <f t="shared" si="7"/>
        <v>5</v>
      </c>
      <c r="H65" s="9">
        <f>'[2]results'!$L$17</f>
        <v>11</v>
      </c>
    </row>
    <row r="66" spans="1:8" ht="15">
      <c r="A66" s="8">
        <v>10</v>
      </c>
      <c r="B66" s="32" t="s">
        <v>298</v>
      </c>
      <c r="C66" s="31" t="s">
        <v>299</v>
      </c>
      <c r="D66" s="9">
        <f>'[2]results'!$E$15</f>
        <v>10</v>
      </c>
      <c r="E66" s="9">
        <f>'[2]results'!$E$16</f>
        <v>3</v>
      </c>
      <c r="F66" s="9">
        <v>1</v>
      </c>
      <c r="G66" s="9">
        <f t="shared" si="7"/>
        <v>6</v>
      </c>
      <c r="H66" s="9">
        <f>'[2]results'!$E$17</f>
        <v>9</v>
      </c>
    </row>
    <row r="67" spans="1:8" ht="15">
      <c r="A67" s="8">
        <v>11</v>
      </c>
      <c r="B67" s="32" t="s">
        <v>255</v>
      </c>
      <c r="C67" s="31" t="s">
        <v>350</v>
      </c>
      <c r="D67" s="9">
        <f>'[2]results'!$M$15</f>
        <v>10</v>
      </c>
      <c r="E67" s="9">
        <f>'[2]results'!$M$16</f>
        <v>0</v>
      </c>
      <c r="F67" s="9">
        <v>2</v>
      </c>
      <c r="G67" s="9">
        <f t="shared" si="7"/>
        <v>8</v>
      </c>
      <c r="H67" s="9">
        <f>'[2]results'!$M$17</f>
        <v>5</v>
      </c>
    </row>
    <row r="68" spans="1:8" ht="15">
      <c r="A68" s="8">
        <v>12</v>
      </c>
      <c r="B68" s="32" t="s">
        <v>369</v>
      </c>
      <c r="C68" s="31" t="s">
        <v>370</v>
      </c>
      <c r="D68" s="9">
        <f>'[2]results'!$B$15</f>
        <v>9</v>
      </c>
      <c r="E68" s="9">
        <f>'[2]results'!$B$16</f>
        <v>0</v>
      </c>
      <c r="F68" s="9">
        <v>2</v>
      </c>
      <c r="G68" s="9">
        <f t="shared" si="7"/>
        <v>7</v>
      </c>
      <c r="H68" s="9">
        <f>'[2]results'!$B$17</f>
        <v>2</v>
      </c>
    </row>
    <row r="70" spans="1:9" ht="15">
      <c r="A70" s="65"/>
      <c r="B70" s="67" t="s">
        <v>992</v>
      </c>
      <c r="C70" s="65"/>
      <c r="D70" s="65"/>
      <c r="E70" s="65"/>
      <c r="F70" s="65"/>
      <c r="G70" s="65"/>
      <c r="H70" s="65"/>
      <c r="I70" s="65"/>
    </row>
    <row r="71" spans="2:3" ht="17.25">
      <c r="B71" s="4" t="s">
        <v>258</v>
      </c>
      <c r="C71" s="31"/>
    </row>
    <row r="72" spans="2:4" ht="15">
      <c r="B72" s="9" t="s">
        <v>334</v>
      </c>
      <c r="D72" s="9" t="s">
        <v>335</v>
      </c>
    </row>
    <row r="73" spans="2:4" ht="15">
      <c r="B73" s="9" t="s">
        <v>336</v>
      </c>
      <c r="D73" s="9" t="s">
        <v>337</v>
      </c>
    </row>
    <row r="74" spans="2:4" ht="15">
      <c r="B74" s="9"/>
      <c r="D74" s="9"/>
    </row>
    <row r="75" spans="2:4" ht="17.25">
      <c r="B75" s="4" t="s">
        <v>257</v>
      </c>
      <c r="D75" s="9"/>
    </row>
    <row r="76" spans="2:4" ht="15">
      <c r="B76" s="9" t="s">
        <v>338</v>
      </c>
      <c r="D76" s="9" t="s">
        <v>335</v>
      </c>
    </row>
    <row r="77" spans="2:4" ht="15">
      <c r="B77" s="9" t="s">
        <v>339</v>
      </c>
      <c r="D77" s="9" t="s">
        <v>335</v>
      </c>
    </row>
    <row r="78" spans="2:4" ht="15">
      <c r="B78" s="9"/>
      <c r="D78" s="9"/>
    </row>
    <row r="79" ht="17.25">
      <c r="B79" s="4" t="s">
        <v>256</v>
      </c>
    </row>
    <row r="80" spans="2:4" ht="15">
      <c r="B80" s="9" t="s">
        <v>340</v>
      </c>
      <c r="D80" s="9" t="s">
        <v>335</v>
      </c>
    </row>
    <row r="81" spans="2:4" ht="15">
      <c r="B81" s="9" t="s">
        <v>341</v>
      </c>
      <c r="D81" s="9" t="s">
        <v>335</v>
      </c>
    </row>
    <row r="83" spans="1:9" ht="15">
      <c r="A83" s="65"/>
      <c r="B83" s="66" t="s">
        <v>259</v>
      </c>
      <c r="C83" s="65"/>
      <c r="D83" s="65"/>
      <c r="E83" s="65"/>
      <c r="F83" s="65"/>
      <c r="G83" s="65"/>
      <c r="H83" s="65"/>
      <c r="I83" s="65"/>
    </row>
    <row r="84" ht="15">
      <c r="B84" t="s">
        <v>571</v>
      </c>
    </row>
  </sheetData>
  <sheetProtection/>
  <printOptions/>
  <pageMargins left="0.75" right="0.75" top="1" bottom="1" header="0.5" footer="0.5"/>
  <pageSetup horizontalDpi="600" verticalDpi="600" orientation="portrait" paperSize="9" scale="97" r:id="rId1"/>
  <rowBreaks count="1" manualBreakCount="1">
    <brk id="4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SheetLayoutView="100" zoomScalePageLayoutView="0" workbookViewId="0" topLeftCell="A39">
      <selection activeCell="B43" sqref="B43"/>
    </sheetView>
  </sheetViews>
  <sheetFormatPr defaultColWidth="9.00390625" defaultRowHeight="15.75"/>
  <cols>
    <col min="1" max="1" width="4.75390625" style="0" customWidth="1"/>
    <col min="2" max="2" width="25.125" style="0" customWidth="1"/>
    <col min="3" max="3" width="15.375" style="0" customWidth="1"/>
    <col min="4" max="4" width="6.25390625" style="0" customWidth="1"/>
    <col min="5" max="5" width="6.50390625" style="0" customWidth="1"/>
    <col min="6" max="6" width="6.25390625" style="0" customWidth="1"/>
    <col min="7" max="7" width="6.125" style="0" customWidth="1"/>
    <col min="8" max="8" width="5.75390625" style="0" customWidth="1"/>
    <col min="9" max="9" width="4.00390625" style="0" customWidth="1"/>
  </cols>
  <sheetData>
    <row r="1" ht="17.25">
      <c r="A1" s="1" t="s">
        <v>305</v>
      </c>
    </row>
    <row r="2" ht="5.25" customHeight="1"/>
    <row r="3" spans="2:8" ht="17.25">
      <c r="B3" s="16" t="s">
        <v>212</v>
      </c>
      <c r="C3" s="8"/>
      <c r="D3" s="9"/>
      <c r="E3" s="9"/>
      <c r="F3" s="9"/>
      <c r="G3" s="9"/>
      <c r="H3" s="9"/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 s="8">
        <v>1</v>
      </c>
      <c r="B5" s="9" t="str">
        <f>'[1]results'!$B$31</f>
        <v>Dirty</v>
      </c>
      <c r="C5" s="8" t="s">
        <v>9</v>
      </c>
      <c r="D5" s="9">
        <f>'[1]results'!$B$33</f>
        <v>26</v>
      </c>
      <c r="E5" s="9">
        <f>'[1]results'!$B$34</f>
        <v>20</v>
      </c>
      <c r="F5" s="9">
        <f>'[1]results'!$B$36</f>
        <v>2</v>
      </c>
      <c r="G5" s="9">
        <f>D5-E5-F5</f>
        <v>4</v>
      </c>
      <c r="H5" s="9">
        <f aca="true" t="shared" si="0" ref="H5:H14">SUM(I5-SUM(E5*3)-SUM(F5*2))</f>
        <v>1</v>
      </c>
      <c r="I5" s="9">
        <f>'[1]results'!$B$35</f>
        <v>65</v>
      </c>
    </row>
    <row r="6" spans="1:9" ht="15">
      <c r="A6" s="8">
        <v>2</v>
      </c>
      <c r="B6" s="9" t="str">
        <f>'[1]results'!$I$31</f>
        <v>Hardy perennials</v>
      </c>
      <c r="C6" s="8" t="s">
        <v>25</v>
      </c>
      <c r="D6" s="9">
        <f>'[1]results'!$I$33</f>
        <v>26</v>
      </c>
      <c r="E6" s="9">
        <f>'[1]results'!$I$34</f>
        <v>18</v>
      </c>
      <c r="F6" s="9">
        <f>'[1]results'!$I$36</f>
        <v>2</v>
      </c>
      <c r="G6" s="9">
        <f>D6-E6-F6</f>
        <v>6</v>
      </c>
      <c r="H6" s="9">
        <f t="shared" si="0"/>
        <v>2</v>
      </c>
      <c r="I6" s="9">
        <f>'[1]results'!$I$35</f>
        <v>60</v>
      </c>
    </row>
    <row r="7" spans="1:9" ht="15">
      <c r="A7" s="8">
        <v>3</v>
      </c>
      <c r="B7" s="9" t="str">
        <f>'[1]results'!$J$31</f>
        <v>Kings 1</v>
      </c>
      <c r="C7" s="8" t="s">
        <v>40</v>
      </c>
      <c r="D7" s="9">
        <f>'[1]results'!$J$33</f>
        <v>26</v>
      </c>
      <c r="E7" s="9">
        <f>'[1]results'!$J$34</f>
        <v>15</v>
      </c>
      <c r="F7" s="9">
        <f>'[1]results'!$J$36</f>
        <v>2</v>
      </c>
      <c r="G7" s="9">
        <f>D7-E7-F7</f>
        <v>9</v>
      </c>
      <c r="H7" s="9">
        <f t="shared" si="0"/>
        <v>4</v>
      </c>
      <c r="I7" s="9">
        <f>'[1]results'!$J$35</f>
        <v>53</v>
      </c>
    </row>
    <row r="8" spans="1:9" ht="15">
      <c r="A8" s="8">
        <v>4</v>
      </c>
      <c r="B8" s="9" t="str">
        <f>'[1]results'!$D$31</f>
        <v>Old men and maz</v>
      </c>
      <c r="C8" s="8" t="s">
        <v>59</v>
      </c>
      <c r="D8" s="9">
        <f>'[1]results'!$D$33</f>
        <v>26</v>
      </c>
      <c r="E8" s="9">
        <f>'[1]results'!$D$34</f>
        <v>12</v>
      </c>
      <c r="F8" s="9">
        <f>'[1]results'!$D$36</f>
        <v>3</v>
      </c>
      <c r="G8" s="9">
        <f>D8-E8-F8</f>
        <v>11</v>
      </c>
      <c r="H8" s="9">
        <f t="shared" si="0"/>
        <v>4</v>
      </c>
      <c r="I8" s="9">
        <f>'[1]results'!$D$35</f>
        <v>46</v>
      </c>
    </row>
    <row r="9" spans="1:9" ht="15">
      <c r="A9" s="8">
        <v>5</v>
      </c>
      <c r="B9" s="9" t="str">
        <f>'[1]results'!$E$31</f>
        <v>ECPC</v>
      </c>
      <c r="C9" s="8" t="s">
        <v>266</v>
      </c>
      <c r="D9" s="9">
        <f>'[1]results'!$E$33</f>
        <v>26</v>
      </c>
      <c r="E9" s="9">
        <f>'[1]results'!$E$34</f>
        <v>13</v>
      </c>
      <c r="F9" s="9">
        <f>'[1]results'!$E$36</f>
        <v>0</v>
      </c>
      <c r="G9" s="9">
        <f>D9-E9-F9</f>
        <v>13</v>
      </c>
      <c r="H9" s="9">
        <f t="shared" si="0"/>
        <v>4</v>
      </c>
      <c r="I9" s="9">
        <f>'[1]results'!$E$35</f>
        <v>43</v>
      </c>
    </row>
    <row r="10" spans="1:9" ht="15">
      <c r="A10" s="8">
        <v>6</v>
      </c>
      <c r="B10" s="9" t="str">
        <f>'[1]results'!$F$31</f>
        <v>FIT but we know it</v>
      </c>
      <c r="C10" s="8" t="s">
        <v>11</v>
      </c>
      <c r="D10" s="9">
        <f>'[1]results'!$F$33</f>
        <v>26</v>
      </c>
      <c r="E10" s="9">
        <f>'[1]results'!$F$34-1</f>
        <v>10</v>
      </c>
      <c r="F10" s="9">
        <f>'[1]results'!$F$36</f>
        <v>2</v>
      </c>
      <c r="G10" s="9">
        <f>D10-E10-F10+1</f>
        <v>15</v>
      </c>
      <c r="H10" s="9">
        <f t="shared" si="0"/>
        <v>7</v>
      </c>
      <c r="I10" s="9">
        <f>'[1]results'!$F$35-3</f>
        <v>41</v>
      </c>
    </row>
    <row r="11" spans="1:9" ht="15">
      <c r="A11" s="8">
        <v>6</v>
      </c>
      <c r="B11" s="9" t="str">
        <f>'[1]results'!$C$31</f>
        <v>The great pretenders</v>
      </c>
      <c r="C11" s="8" t="s">
        <v>267</v>
      </c>
      <c r="D11" s="9">
        <f>'[1]results'!$C$33</f>
        <v>26</v>
      </c>
      <c r="E11" s="9">
        <f>'[1]results'!$C$34</f>
        <v>11</v>
      </c>
      <c r="F11" s="9">
        <f>'[1]results'!$C$36</f>
        <v>1</v>
      </c>
      <c r="G11" s="9">
        <f>D11-E11-F11</f>
        <v>14</v>
      </c>
      <c r="H11" s="9">
        <f t="shared" si="0"/>
        <v>6</v>
      </c>
      <c r="I11" s="9">
        <f>'[1]results'!$C$35</f>
        <v>41</v>
      </c>
    </row>
    <row r="12" spans="1:9" ht="15">
      <c r="A12" s="8">
        <v>8</v>
      </c>
      <c r="B12" s="9" t="str">
        <f>'[1]results'!$G$31</f>
        <v>The blockers</v>
      </c>
      <c r="C12" s="8" t="s">
        <v>15</v>
      </c>
      <c r="D12" s="9">
        <f>'[1]results'!$G$33</f>
        <v>26</v>
      </c>
      <c r="E12" s="9">
        <f>'[1]results'!$G$34</f>
        <v>12</v>
      </c>
      <c r="F12" s="9">
        <f>'[1]results'!$G$36</f>
        <v>0</v>
      </c>
      <c r="G12" s="9">
        <f>D12-E12-F12</f>
        <v>14</v>
      </c>
      <c r="H12" s="9">
        <f t="shared" si="0"/>
        <v>3</v>
      </c>
      <c r="I12" s="9">
        <f>'[1]results'!$G$35+3-4</f>
        <v>39</v>
      </c>
    </row>
    <row r="13" spans="1:9" ht="15">
      <c r="A13" s="8">
        <v>9</v>
      </c>
      <c r="B13" s="9" t="str">
        <f>'[1]results'!$H$31</f>
        <v>Green cross stars</v>
      </c>
      <c r="C13" s="8" t="s">
        <v>268</v>
      </c>
      <c r="D13" s="9">
        <f>'[1]results'!$H$33</f>
        <v>26</v>
      </c>
      <c r="E13" s="9">
        <f>'[1]results'!$H$34</f>
        <v>9</v>
      </c>
      <c r="F13" s="9">
        <f>'[1]results'!$H$36</f>
        <v>1</v>
      </c>
      <c r="G13" s="9">
        <f>D13-E13-F13</f>
        <v>16</v>
      </c>
      <c r="H13" s="9">
        <f t="shared" si="0"/>
        <v>5</v>
      </c>
      <c r="I13" s="9">
        <f>'[1]results'!$H$35</f>
        <v>34</v>
      </c>
    </row>
    <row r="14" spans="1:9" ht="15">
      <c r="A14" s="8">
        <v>10</v>
      </c>
      <c r="B14" s="9" t="str">
        <f>'[1]results'!$AA$31</f>
        <v>Kings 2</v>
      </c>
      <c r="C14" s="8" t="s">
        <v>40</v>
      </c>
      <c r="D14" s="9">
        <f>'[1]results'!$AA$33</f>
        <v>26</v>
      </c>
      <c r="E14" s="9">
        <f>'[1]results'!$AA$34</f>
        <v>12</v>
      </c>
      <c r="F14" s="9">
        <f>'[1]results'!$AA$36</f>
        <v>2</v>
      </c>
      <c r="G14" s="9">
        <f>D14-E14-F14</f>
        <v>12</v>
      </c>
      <c r="H14" s="9">
        <f t="shared" si="0"/>
        <v>-9</v>
      </c>
      <c r="I14" s="9">
        <f>'[1]results'!$AA$35-3-8</f>
        <v>31</v>
      </c>
    </row>
    <row r="15" ht="15">
      <c r="A15" s="9"/>
    </row>
    <row r="16" spans="1:2" ht="17.25">
      <c r="A16" s="21"/>
      <c r="B16" s="16" t="s">
        <v>221</v>
      </c>
    </row>
    <row r="17" spans="1:9" ht="15">
      <c r="A17" s="6"/>
      <c r="B17" s="6"/>
      <c r="C17" s="7"/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</row>
    <row r="18" spans="1:9" ht="15">
      <c r="A18" s="8">
        <v>1</v>
      </c>
      <c r="B18" s="9" t="str">
        <f>'[1]results'!$Q$31</f>
        <v>Outdoor sets</v>
      </c>
      <c r="C18" s="8" t="s">
        <v>188</v>
      </c>
      <c r="D18" s="9">
        <f>'[1]results'!$Q$33</f>
        <v>25</v>
      </c>
      <c r="E18" s="9">
        <f>'[1]results'!$Q$34</f>
        <v>18</v>
      </c>
      <c r="F18" s="9">
        <f>'[1]results'!$Q$36</f>
        <v>0</v>
      </c>
      <c r="G18" s="9">
        <f aca="true" t="shared" si="1" ref="G18:G27">D18-E18-F18</f>
        <v>7</v>
      </c>
      <c r="H18" s="9">
        <f aca="true" t="shared" si="2" ref="H18:H27">SUM(I18-SUM(E18*3)-SUM(F18*2))</f>
        <v>4</v>
      </c>
      <c r="I18" s="9">
        <f>'[1]results'!$Q$35-3+2</f>
        <v>58</v>
      </c>
    </row>
    <row r="19" spans="1:9" ht="15">
      <c r="A19" s="8">
        <v>2</v>
      </c>
      <c r="B19" s="9" t="str">
        <f>'[1]results'!$S$31</f>
        <v>Nutcrushers</v>
      </c>
      <c r="C19" s="8" t="s">
        <v>269</v>
      </c>
      <c r="D19" s="9">
        <f>'[1]results'!$S$33</f>
        <v>24</v>
      </c>
      <c r="E19" s="9">
        <f>'[1]results'!$S$34</f>
        <v>16</v>
      </c>
      <c r="F19" s="9">
        <f>'[1]results'!$S$36</f>
        <v>0</v>
      </c>
      <c r="G19" s="9">
        <f t="shared" si="1"/>
        <v>8</v>
      </c>
      <c r="H19" s="9">
        <f t="shared" si="2"/>
        <v>6</v>
      </c>
      <c r="I19" s="9">
        <f>'[1]results'!$S$35</f>
        <v>54</v>
      </c>
    </row>
    <row r="20" spans="1:9" ht="15">
      <c r="A20" s="8">
        <v>3</v>
      </c>
      <c r="B20" s="9" t="str">
        <f>'[1]results'!$R$31</f>
        <v>Little teapots</v>
      </c>
      <c r="C20" s="8" t="s">
        <v>270</v>
      </c>
      <c r="D20" s="9">
        <f>'[1]results'!$R$33</f>
        <v>25</v>
      </c>
      <c r="E20" s="9">
        <f>'[1]results'!$R$34</f>
        <v>13</v>
      </c>
      <c r="F20" s="9">
        <f>'[1]results'!$R$36</f>
        <v>1</v>
      </c>
      <c r="G20" s="9">
        <f t="shared" si="1"/>
        <v>11</v>
      </c>
      <c r="H20" s="9">
        <f t="shared" si="2"/>
        <v>6</v>
      </c>
      <c r="I20" s="9">
        <f>'[1]results'!$R$35</f>
        <v>47</v>
      </c>
    </row>
    <row r="21" spans="1:9" ht="15">
      <c r="A21" s="8">
        <v>4</v>
      </c>
      <c r="B21" s="9" t="str">
        <f>'[1]results'!$L$31</f>
        <v>Wawawoum!</v>
      </c>
      <c r="C21" s="8" t="s">
        <v>223</v>
      </c>
      <c r="D21" s="9">
        <f>'[1]results'!$L$33</f>
        <v>26</v>
      </c>
      <c r="E21" s="9">
        <f>'[1]results'!$L$34</f>
        <v>12</v>
      </c>
      <c r="F21" s="9">
        <f>'[1]results'!$L$36</f>
        <v>1</v>
      </c>
      <c r="G21" s="9">
        <f t="shared" si="1"/>
        <v>13</v>
      </c>
      <c r="H21" s="9">
        <f t="shared" si="2"/>
        <v>5</v>
      </c>
      <c r="I21" s="9">
        <f>'[1]results'!$L$35</f>
        <v>43</v>
      </c>
    </row>
    <row r="22" spans="1:9" ht="15">
      <c r="A22" s="8">
        <v>5</v>
      </c>
      <c r="B22" s="9" t="str">
        <f>'[1]results'!$M$31</f>
        <v>The renegades</v>
      </c>
      <c r="C22" s="8" t="s">
        <v>189</v>
      </c>
      <c r="D22" s="9">
        <f>'[1]results'!$M$33</f>
        <v>26</v>
      </c>
      <c r="E22" s="9">
        <f>'[1]results'!$M$34</f>
        <v>12</v>
      </c>
      <c r="F22" s="9">
        <f>'[1]results'!$M$36</f>
        <v>1</v>
      </c>
      <c r="G22" s="9">
        <f t="shared" si="1"/>
        <v>13</v>
      </c>
      <c r="H22" s="9">
        <f t="shared" si="2"/>
        <v>4</v>
      </c>
      <c r="I22" s="9">
        <f>'[1]results'!$M$35</f>
        <v>42</v>
      </c>
    </row>
    <row r="23" spans="1:9" ht="15">
      <c r="A23" s="8">
        <v>6</v>
      </c>
      <c r="B23" s="9" t="str">
        <f>'[1]results'!$K$31</f>
        <v>Beta Carotene</v>
      </c>
      <c r="C23" s="8" t="s">
        <v>224</v>
      </c>
      <c r="D23" s="9">
        <f>'[1]results'!$K$33</f>
        <v>20</v>
      </c>
      <c r="E23" s="9">
        <f>'[1]results'!$K$34</f>
        <v>8</v>
      </c>
      <c r="F23" s="9">
        <f>'[1]results'!$K$36</f>
        <v>2</v>
      </c>
      <c r="G23" s="9">
        <f t="shared" si="1"/>
        <v>10</v>
      </c>
      <c r="H23" s="9">
        <f t="shared" si="2"/>
        <v>12</v>
      </c>
      <c r="I23" s="9">
        <f>'[1]results'!$K$35+8</f>
        <v>40</v>
      </c>
    </row>
    <row r="24" spans="1:9" ht="15">
      <c r="A24" s="8">
        <v>7</v>
      </c>
      <c r="B24" s="9" t="str">
        <f>'[1]results'!$P$31</f>
        <v>Lucky hole</v>
      </c>
      <c r="C24" s="8" t="s">
        <v>36</v>
      </c>
      <c r="D24" s="9">
        <f>'[1]results'!$P$33</f>
        <v>26</v>
      </c>
      <c r="E24" s="9">
        <f>'[1]results'!$P$34</f>
        <v>9</v>
      </c>
      <c r="F24" s="9">
        <f>'[1]results'!$P$36</f>
        <v>0</v>
      </c>
      <c r="G24" s="9">
        <f t="shared" si="1"/>
        <v>17</v>
      </c>
      <c r="H24" s="9">
        <f t="shared" si="2"/>
        <v>9</v>
      </c>
      <c r="I24" s="9">
        <f>'[1]results'!$P$35</f>
        <v>36</v>
      </c>
    </row>
    <row r="25" spans="1:9" ht="15">
      <c r="A25" s="8">
        <v>8</v>
      </c>
      <c r="B25" s="9" t="s">
        <v>271</v>
      </c>
      <c r="C25" s="8" t="s">
        <v>272</v>
      </c>
      <c r="D25" s="9">
        <f>'[1]results'!$AC$33</f>
        <v>14</v>
      </c>
      <c r="E25" s="9">
        <f>'[1]results'!$AC$34</f>
        <v>5</v>
      </c>
      <c r="F25" s="9">
        <f>'[1]results'!$AC$36</f>
        <v>0</v>
      </c>
      <c r="G25" s="9">
        <f t="shared" si="1"/>
        <v>9</v>
      </c>
      <c r="H25" s="9">
        <f t="shared" si="2"/>
        <v>19</v>
      </c>
      <c r="I25" s="9">
        <f>'[1]results'!$AC$35+17</f>
        <v>34</v>
      </c>
    </row>
    <row r="26" spans="1:9" ht="15">
      <c r="A26" s="8">
        <v>9</v>
      </c>
      <c r="B26" s="9" t="str">
        <f>'[1]results'!$W$31</f>
        <v>Enviro-mentalists</v>
      </c>
      <c r="C26" s="8" t="s">
        <v>273</v>
      </c>
      <c r="D26" s="9">
        <f>'[1]results'!$W$33</f>
        <v>26</v>
      </c>
      <c r="E26" s="9">
        <f>'[1]results'!$W$34</f>
        <v>11</v>
      </c>
      <c r="F26" s="9">
        <f>'[1]results'!$W$36</f>
        <v>0</v>
      </c>
      <c r="G26" s="9">
        <f t="shared" si="1"/>
        <v>15</v>
      </c>
      <c r="H26" s="9">
        <f t="shared" si="2"/>
        <v>-1</v>
      </c>
      <c r="I26" s="9">
        <f>'[1]results'!$W$35-6</f>
        <v>32</v>
      </c>
    </row>
    <row r="27" spans="1:9" ht="15">
      <c r="A27" s="22">
        <v>10</v>
      </c>
      <c r="B27" s="9" t="s">
        <v>274</v>
      </c>
      <c r="C27" s="8" t="s">
        <v>275</v>
      </c>
      <c r="D27" s="9">
        <f>'[1]results'!$AB$33</f>
        <v>6</v>
      </c>
      <c r="E27" s="9">
        <f>'[1]results'!$AB$34</f>
        <v>0</v>
      </c>
      <c r="F27" s="9">
        <f>'[1]results'!$AB$36</f>
        <v>0</v>
      </c>
      <c r="G27" s="9">
        <f t="shared" si="1"/>
        <v>6</v>
      </c>
      <c r="H27" s="9">
        <f t="shared" si="2"/>
        <v>17</v>
      </c>
      <c r="I27" s="9">
        <f>'[1]results'!$AB$35+17</f>
        <v>17</v>
      </c>
    </row>
    <row r="28" spans="1:9" ht="15">
      <c r="A28" s="22"/>
      <c r="B28" s="21"/>
      <c r="C28" s="21"/>
      <c r="D28" s="21"/>
      <c r="E28" s="21"/>
      <c r="F28" s="21"/>
      <c r="G28" s="21"/>
      <c r="H28" s="21"/>
      <c r="I28" s="21"/>
    </row>
    <row r="29" spans="1:2" ht="17.25">
      <c r="A29" s="21"/>
      <c r="B29" s="16" t="s">
        <v>276</v>
      </c>
    </row>
    <row r="30" spans="1:9" ht="15">
      <c r="A30" s="6"/>
      <c r="B30" s="6"/>
      <c r="C30" s="7"/>
      <c r="D30" s="7" t="s">
        <v>2</v>
      </c>
      <c r="E30" s="7" t="s">
        <v>3</v>
      </c>
      <c r="F30" s="7" t="s">
        <v>4</v>
      </c>
      <c r="G30" s="7" t="s">
        <v>5</v>
      </c>
      <c r="H30" s="7" t="s">
        <v>6</v>
      </c>
      <c r="I30" s="7" t="s">
        <v>7</v>
      </c>
    </row>
    <row r="31" spans="1:9" ht="15">
      <c r="A31" s="22">
        <v>1</v>
      </c>
      <c r="B31" s="9" t="str">
        <f>'[1]results'!$Z$31</f>
        <v>CCD</v>
      </c>
      <c r="C31" s="8" t="s">
        <v>235</v>
      </c>
      <c r="D31" s="9">
        <f>'[1]results'!$Z$33</f>
        <v>29</v>
      </c>
      <c r="E31" s="9">
        <f>'[1]results'!$Z$34</f>
        <v>24</v>
      </c>
      <c r="F31" s="9">
        <f>'[1]results'!$Z$36</f>
        <v>0</v>
      </c>
      <c r="G31" s="9">
        <f aca="true" t="shared" si="3" ref="G31:G38">D31-E31-F31</f>
        <v>5</v>
      </c>
      <c r="H31" s="9">
        <f aca="true" t="shared" si="4" ref="H31:H38">SUM(I31-SUM(E31*3)-SUM(F31*2))</f>
        <v>3</v>
      </c>
      <c r="I31" s="9">
        <f>'[1]results'!$Z$35</f>
        <v>75</v>
      </c>
    </row>
    <row r="32" spans="1:9" ht="15">
      <c r="A32" s="22">
        <v>2</v>
      </c>
      <c r="B32" s="9" t="str">
        <f>'[1]results'!$T$31</f>
        <v>High bidders</v>
      </c>
      <c r="C32" s="8" t="s">
        <v>277</v>
      </c>
      <c r="D32" s="9">
        <f>'[1]results'!$T$33</f>
        <v>29</v>
      </c>
      <c r="E32" s="9">
        <f>'[1]results'!$T$34</f>
        <v>18</v>
      </c>
      <c r="F32" s="9">
        <f>'[1]results'!$T$36</f>
        <v>1</v>
      </c>
      <c r="G32" s="9">
        <f t="shared" si="3"/>
        <v>10</v>
      </c>
      <c r="H32" s="9">
        <f t="shared" si="4"/>
        <v>8</v>
      </c>
      <c r="I32" s="9">
        <f>'[1]results'!$T$35</f>
        <v>64</v>
      </c>
    </row>
    <row r="33" spans="1:9" ht="15">
      <c r="A33" s="22">
        <v>3</v>
      </c>
      <c r="B33" s="9" t="str">
        <f>'[1]results'!$N$31</f>
        <v>Low bidders</v>
      </c>
      <c r="C33" s="8" t="s">
        <v>277</v>
      </c>
      <c r="D33" s="9">
        <f>'[1]results'!$N$33</f>
        <v>29</v>
      </c>
      <c r="E33" s="9">
        <f>'[1]results'!$N$34</f>
        <v>13</v>
      </c>
      <c r="F33" s="9">
        <f>'[1]results'!$N$36</f>
        <v>1</v>
      </c>
      <c r="G33" s="9">
        <f t="shared" si="3"/>
        <v>15</v>
      </c>
      <c r="H33" s="9">
        <f t="shared" si="4"/>
        <v>14</v>
      </c>
      <c r="I33" s="9">
        <f>'[1]results'!$N$35+3</f>
        <v>55</v>
      </c>
    </row>
    <row r="34" spans="1:9" ht="15">
      <c r="A34" s="22">
        <v>4</v>
      </c>
      <c r="B34" s="9" t="str">
        <f>'[1]results'!$U$31</f>
        <v>Wogans warriors</v>
      </c>
      <c r="C34" s="8" t="s">
        <v>278</v>
      </c>
      <c r="D34" s="9">
        <f>'[1]results'!$U$33</f>
        <v>26</v>
      </c>
      <c r="E34" s="9">
        <f>'[1]results'!$U$34</f>
        <v>13</v>
      </c>
      <c r="F34" s="9">
        <f>'[1]results'!$U$36</f>
        <v>0</v>
      </c>
      <c r="G34" s="9">
        <f t="shared" si="3"/>
        <v>13</v>
      </c>
      <c r="H34" s="9">
        <f t="shared" si="4"/>
        <v>9</v>
      </c>
      <c r="I34" s="9">
        <f>'[1]results'!$U$35</f>
        <v>48</v>
      </c>
    </row>
    <row r="35" spans="1:9" ht="15">
      <c r="A35" s="22">
        <v>5</v>
      </c>
      <c r="B35" s="9" t="str">
        <f>'[1]results'!$X$31</f>
        <v>Footballers reserves</v>
      </c>
      <c r="C35" s="8" t="s">
        <v>268</v>
      </c>
      <c r="D35" s="9">
        <f>'[1]results'!$X$33</f>
        <v>26</v>
      </c>
      <c r="E35" s="9">
        <f>'[1]results'!$X$34</f>
        <v>13</v>
      </c>
      <c r="F35" s="9">
        <f>'[1]results'!$X$36</f>
        <v>1</v>
      </c>
      <c r="G35" s="9">
        <f t="shared" si="3"/>
        <v>12</v>
      </c>
      <c r="H35" s="9">
        <f t="shared" si="4"/>
        <v>6</v>
      </c>
      <c r="I35" s="9">
        <f>'[1]results'!$X$35</f>
        <v>47</v>
      </c>
    </row>
    <row r="36" spans="1:9" ht="15">
      <c r="A36" s="22">
        <v>6</v>
      </c>
      <c r="B36" s="9" t="str">
        <f>'[1]results'!$Y$31</f>
        <v>Footballers part deux</v>
      </c>
      <c r="C36" s="8" t="s">
        <v>268</v>
      </c>
      <c r="D36" s="9">
        <f>'[1]results'!$Y$33</f>
        <v>29</v>
      </c>
      <c r="E36" s="9">
        <f>'[1]results'!$Y$34</f>
        <v>9</v>
      </c>
      <c r="F36" s="9">
        <f>'[1]results'!$Y$36</f>
        <v>2</v>
      </c>
      <c r="G36" s="9">
        <f t="shared" si="3"/>
        <v>18</v>
      </c>
      <c r="H36" s="9">
        <f t="shared" si="4"/>
        <v>5</v>
      </c>
      <c r="I36" s="9">
        <f>'[1]results'!$Y$35</f>
        <v>36</v>
      </c>
    </row>
    <row r="37" spans="1:9" ht="15">
      <c r="A37" s="22">
        <v>7</v>
      </c>
      <c r="B37" s="9" t="str">
        <f>'[1]results'!$O$31</f>
        <v>Middle bidders</v>
      </c>
      <c r="C37" s="8" t="s">
        <v>277</v>
      </c>
      <c r="D37" s="9">
        <f>'[1]results'!$O$33</f>
        <v>26</v>
      </c>
      <c r="E37" s="9">
        <f>'[1]results'!$O$34</f>
        <v>5</v>
      </c>
      <c r="F37" s="9">
        <f>'[1]results'!$O$36</f>
        <v>1</v>
      </c>
      <c r="G37" s="9">
        <f t="shared" si="3"/>
        <v>20</v>
      </c>
      <c r="H37" s="9">
        <f t="shared" si="4"/>
        <v>14</v>
      </c>
      <c r="I37" s="9">
        <f>'[1]results'!$O$35+8</f>
        <v>31</v>
      </c>
    </row>
    <row r="38" spans="1:9" ht="15">
      <c r="A38" s="22">
        <v>8</v>
      </c>
      <c r="B38" s="9" t="str">
        <f>'[1]results'!$V$31</f>
        <v>ISCA</v>
      </c>
      <c r="C38" s="8" t="s">
        <v>279</v>
      </c>
      <c r="D38" s="9">
        <f>'[1]results'!$V$33</f>
        <v>26</v>
      </c>
      <c r="E38" s="9">
        <f>'[1]results'!$V$34</f>
        <v>4</v>
      </c>
      <c r="F38" s="9">
        <f>'[1]results'!$V$36</f>
        <v>0</v>
      </c>
      <c r="G38" s="9">
        <f t="shared" si="3"/>
        <v>22</v>
      </c>
      <c r="H38" s="9">
        <f t="shared" si="4"/>
        <v>11</v>
      </c>
      <c r="I38" s="9">
        <f>'[1]results'!$V$35</f>
        <v>23</v>
      </c>
    </row>
    <row r="40" spans="2:8" ht="18">
      <c r="B40" s="4" t="s">
        <v>50</v>
      </c>
      <c r="C40" s="5"/>
      <c r="D40" s="5"/>
      <c r="E40" s="5"/>
      <c r="F40" s="5"/>
      <c r="G40" s="5"/>
      <c r="H40" s="5"/>
    </row>
    <row r="41" spans="1:8" ht="15">
      <c r="A41" s="6"/>
      <c r="B41" s="6"/>
      <c r="C41" s="7" t="s">
        <v>51</v>
      </c>
      <c r="D41" s="7" t="s">
        <v>2</v>
      </c>
      <c r="E41" s="7" t="s">
        <v>3</v>
      </c>
      <c r="F41" s="7" t="s">
        <v>4</v>
      </c>
      <c r="G41" s="7" t="s">
        <v>5</v>
      </c>
      <c r="H41" s="7" t="s">
        <v>7</v>
      </c>
    </row>
    <row r="42" spans="1:8" ht="15">
      <c r="A42" s="8">
        <v>1</v>
      </c>
      <c r="B42" s="24" t="s">
        <v>342</v>
      </c>
      <c r="C42" s="8" t="s">
        <v>280</v>
      </c>
      <c r="D42" s="9">
        <f>'[1]results'!$B$6</f>
        <v>7</v>
      </c>
      <c r="E42" s="9">
        <f>'[1]results'!$B$7</f>
        <v>6</v>
      </c>
      <c r="F42" s="9">
        <v>0</v>
      </c>
      <c r="G42" s="9">
        <f aca="true" t="shared" si="5" ref="G42:G50">D42-E42</f>
        <v>1</v>
      </c>
      <c r="H42" s="9">
        <f>'[1]results'!$B$8</f>
        <v>17</v>
      </c>
    </row>
    <row r="43" spans="1:8" ht="15">
      <c r="A43" s="8">
        <v>2</v>
      </c>
      <c r="B43" s="24" t="s">
        <v>281</v>
      </c>
      <c r="C43" s="8" t="s">
        <v>44</v>
      </c>
      <c r="D43" s="9">
        <f>'[1]results'!$G$6</f>
        <v>8</v>
      </c>
      <c r="E43" s="9">
        <f>'[1]results'!$G$7</f>
        <v>6</v>
      </c>
      <c r="F43" s="9">
        <v>0</v>
      </c>
      <c r="G43" s="9">
        <f t="shared" si="5"/>
        <v>2</v>
      </c>
      <c r="H43" s="9">
        <f>'[1]results'!$G$8</f>
        <v>15</v>
      </c>
    </row>
    <row r="44" spans="1:8" ht="15">
      <c r="A44" s="8">
        <v>3</v>
      </c>
      <c r="B44" s="24" t="s">
        <v>282</v>
      </c>
      <c r="C44" s="8" t="s">
        <v>277</v>
      </c>
      <c r="D44" s="9">
        <f>'[1]results'!$C$6</f>
        <v>8</v>
      </c>
      <c r="E44" s="9">
        <f>'[1]results'!$C$7</f>
        <v>4</v>
      </c>
      <c r="F44" s="9">
        <v>0</v>
      </c>
      <c r="G44" s="9">
        <f t="shared" si="5"/>
        <v>4</v>
      </c>
      <c r="H44" s="9">
        <f>'[1]results'!$C$8</f>
        <v>12</v>
      </c>
    </row>
    <row r="45" spans="1:8" ht="15">
      <c r="A45" s="8">
        <v>3</v>
      </c>
      <c r="B45" s="24" t="s">
        <v>245</v>
      </c>
      <c r="C45" s="8" t="s">
        <v>57</v>
      </c>
      <c r="D45" s="9">
        <f>'[1]results'!$I$6</f>
        <v>8</v>
      </c>
      <c r="E45" s="9">
        <f>'[1]results'!$I$7-1</f>
        <v>3</v>
      </c>
      <c r="F45" s="9">
        <f>0+1</f>
        <v>1</v>
      </c>
      <c r="G45" s="9">
        <f t="shared" si="5"/>
        <v>5</v>
      </c>
      <c r="H45" s="9">
        <f>'[1]results'!$I$8</f>
        <v>12</v>
      </c>
    </row>
    <row r="46" spans="1:8" ht="15">
      <c r="A46" s="8">
        <v>5</v>
      </c>
      <c r="B46" s="24" t="s">
        <v>283</v>
      </c>
      <c r="C46" s="8" t="s">
        <v>209</v>
      </c>
      <c r="D46" s="9">
        <f>'[1]results'!$J$6</f>
        <v>6</v>
      </c>
      <c r="E46" s="9">
        <f>'[1]results'!$J$7</f>
        <v>4</v>
      </c>
      <c r="F46" s="9">
        <v>0</v>
      </c>
      <c r="G46" s="9">
        <f t="shared" si="5"/>
        <v>2</v>
      </c>
      <c r="H46" s="9">
        <f>'[1]results'!$J$8</f>
        <v>11</v>
      </c>
    </row>
    <row r="47" spans="1:8" ht="15">
      <c r="A47" s="8">
        <v>6</v>
      </c>
      <c r="B47" s="24" t="s">
        <v>284</v>
      </c>
      <c r="C47" s="8" t="s">
        <v>266</v>
      </c>
      <c r="D47" s="9">
        <f>'[1]results'!$F$6</f>
        <v>6</v>
      </c>
      <c r="E47" s="9">
        <f>'[1]results'!$F$7</f>
        <v>3</v>
      </c>
      <c r="F47" s="9">
        <v>0</v>
      </c>
      <c r="G47" s="9">
        <f t="shared" si="5"/>
        <v>3</v>
      </c>
      <c r="H47" s="9">
        <f>'[1]results'!$F$8</f>
        <v>10</v>
      </c>
    </row>
    <row r="48" spans="1:8" ht="15">
      <c r="A48" s="8">
        <v>7</v>
      </c>
      <c r="B48" s="24" t="s">
        <v>285</v>
      </c>
      <c r="C48" s="8" t="s">
        <v>57</v>
      </c>
      <c r="D48" s="9">
        <f>'[1]results'!$H$6</f>
        <v>6</v>
      </c>
      <c r="E48" s="9">
        <f>'[1]results'!$H$7</f>
        <v>3</v>
      </c>
      <c r="F48" s="9">
        <v>0</v>
      </c>
      <c r="G48" s="9">
        <f t="shared" si="5"/>
        <v>3</v>
      </c>
      <c r="H48" s="9">
        <f>'[1]results'!$H$8</f>
        <v>8</v>
      </c>
    </row>
    <row r="49" spans="1:8" ht="15">
      <c r="A49" s="8">
        <v>8</v>
      </c>
      <c r="B49" s="24" t="s">
        <v>286</v>
      </c>
      <c r="C49" s="8" t="s">
        <v>36</v>
      </c>
      <c r="D49" s="9">
        <f>'[1]results'!$E$6</f>
        <v>8</v>
      </c>
      <c r="E49" s="9">
        <f>'[1]results'!$E$7</f>
        <v>2</v>
      </c>
      <c r="F49" s="9">
        <v>0</v>
      </c>
      <c r="G49" s="9">
        <f t="shared" si="5"/>
        <v>6</v>
      </c>
      <c r="H49" s="9">
        <f>'[1]results'!$E$8</f>
        <v>7</v>
      </c>
    </row>
    <row r="50" spans="1:8" ht="15">
      <c r="A50" s="8">
        <v>9</v>
      </c>
      <c r="B50" s="24" t="s">
        <v>287</v>
      </c>
      <c r="C50" s="8" t="s">
        <v>288</v>
      </c>
      <c r="D50" s="9">
        <f>'[1]results'!$D$6</f>
        <v>7</v>
      </c>
      <c r="E50" s="9">
        <f>'[1]results'!$D$7-1</f>
        <v>0</v>
      </c>
      <c r="F50" s="9">
        <f>0+1</f>
        <v>1</v>
      </c>
      <c r="G50" s="9">
        <f t="shared" si="5"/>
        <v>7</v>
      </c>
      <c r="H50" s="9">
        <f>'[1]results'!$D$8</f>
        <v>5</v>
      </c>
    </row>
    <row r="51" spans="1:8" ht="15">
      <c r="A51" s="8"/>
      <c r="B51" s="9"/>
      <c r="C51" s="8"/>
      <c r="D51" s="9"/>
      <c r="E51" s="9"/>
      <c r="F51" s="9"/>
      <c r="G51" s="9"/>
      <c r="H51" s="9"/>
    </row>
    <row r="52" spans="2:8" ht="17.25">
      <c r="B52" s="4" t="s">
        <v>60</v>
      </c>
      <c r="C52" s="11"/>
      <c r="D52" s="11"/>
      <c r="E52" s="11"/>
      <c r="F52" s="11"/>
      <c r="G52" s="11"/>
      <c r="H52" s="11"/>
    </row>
    <row r="53" spans="1:8" ht="15">
      <c r="A53" s="6"/>
      <c r="B53" s="6"/>
      <c r="C53" s="7" t="s">
        <v>51</v>
      </c>
      <c r="D53" s="7" t="s">
        <v>2</v>
      </c>
      <c r="E53" s="7" t="s">
        <v>3</v>
      </c>
      <c r="F53" s="7" t="s">
        <v>4</v>
      </c>
      <c r="G53" s="7" t="s">
        <v>5</v>
      </c>
      <c r="H53" s="7" t="s">
        <v>7</v>
      </c>
    </row>
    <row r="54" spans="1:8" ht="15">
      <c r="A54" s="8">
        <v>1</v>
      </c>
      <c r="B54" s="24" t="s">
        <v>289</v>
      </c>
      <c r="C54" s="8" t="s">
        <v>44</v>
      </c>
      <c r="D54" s="9">
        <f>'[1]results'!$H$15+1</f>
        <v>9</v>
      </c>
      <c r="E54" s="9">
        <f>'[1]results'!$H$16</f>
        <v>7</v>
      </c>
      <c r="F54" s="9">
        <f>0+1</f>
        <v>1</v>
      </c>
      <c r="G54" s="9">
        <f>D54-E54-F54</f>
        <v>1</v>
      </c>
      <c r="H54" s="23">
        <f>'[1]results'!$H$17+1</f>
        <v>22</v>
      </c>
    </row>
    <row r="55" spans="1:8" ht="15">
      <c r="A55" s="8">
        <v>1</v>
      </c>
      <c r="B55" s="24" t="s">
        <v>290</v>
      </c>
      <c r="C55" s="8" t="s">
        <v>291</v>
      </c>
      <c r="D55" s="9">
        <f>'[1]results'!$D$15</f>
        <v>9</v>
      </c>
      <c r="E55" s="9">
        <f>'[1]results'!$D$16</f>
        <v>7</v>
      </c>
      <c r="F55" s="9">
        <v>0</v>
      </c>
      <c r="G55" s="9">
        <f aca="true" t="shared" si="6" ref="G55:G63">D55-E55-F55</f>
        <v>2</v>
      </c>
      <c r="H55" s="9">
        <f>'[1]results'!$D$17</f>
        <v>22</v>
      </c>
    </row>
    <row r="56" spans="1:8" ht="15">
      <c r="A56" s="8">
        <v>3</v>
      </c>
      <c r="B56" s="24" t="s">
        <v>248</v>
      </c>
      <c r="C56" s="8" t="s">
        <v>69</v>
      </c>
      <c r="D56" s="9">
        <f>'[1]results'!$B$15</f>
        <v>9</v>
      </c>
      <c r="E56" s="9">
        <f>'[1]results'!$B$16</f>
        <v>6</v>
      </c>
      <c r="F56" s="9">
        <v>0</v>
      </c>
      <c r="G56" s="9">
        <f t="shared" si="6"/>
        <v>3</v>
      </c>
      <c r="H56" s="9">
        <f>'[1]results'!$B$17</f>
        <v>19</v>
      </c>
    </row>
    <row r="57" spans="1:8" ht="15">
      <c r="A57" s="8">
        <v>3</v>
      </c>
      <c r="B57" s="24" t="s">
        <v>292</v>
      </c>
      <c r="C57" s="8" t="s">
        <v>59</v>
      </c>
      <c r="D57" s="9">
        <f>'[1]results'!$F$15+1</f>
        <v>9</v>
      </c>
      <c r="E57" s="9">
        <f>'[1]results'!$F$16</f>
        <v>6</v>
      </c>
      <c r="F57" s="9">
        <f>0+1</f>
        <v>1</v>
      </c>
      <c r="G57" s="9">
        <f t="shared" si="6"/>
        <v>2</v>
      </c>
      <c r="H57" s="9">
        <f>'[1]results'!$F$17+3</f>
        <v>19</v>
      </c>
    </row>
    <row r="58" spans="1:8" ht="15">
      <c r="A58" s="8">
        <v>5</v>
      </c>
      <c r="B58" s="24" t="s">
        <v>293</v>
      </c>
      <c r="C58" s="8" t="s">
        <v>294</v>
      </c>
      <c r="D58" s="9">
        <f>'[1]results'!$I$15</f>
        <v>9</v>
      </c>
      <c r="E58" s="9">
        <f>'[1]results'!$I$16</f>
        <v>4</v>
      </c>
      <c r="F58" s="9">
        <v>0</v>
      </c>
      <c r="G58" s="9">
        <f t="shared" si="6"/>
        <v>5</v>
      </c>
      <c r="H58" s="9">
        <f>'[1]results'!$I$17</f>
        <v>13</v>
      </c>
    </row>
    <row r="59" spans="1:8" ht="15">
      <c r="A59" s="8">
        <v>6</v>
      </c>
      <c r="B59" s="24" t="s">
        <v>249</v>
      </c>
      <c r="C59" s="8" t="s">
        <v>277</v>
      </c>
      <c r="D59" s="9">
        <f>'[1]results'!$C$15</f>
        <v>9</v>
      </c>
      <c r="E59" s="9">
        <f>'[1]results'!$C$16</f>
        <v>4</v>
      </c>
      <c r="F59" s="9">
        <v>0</v>
      </c>
      <c r="G59" s="9">
        <f t="shared" si="6"/>
        <v>5</v>
      </c>
      <c r="H59" s="9">
        <f>'[1]results'!$C$17</f>
        <v>10</v>
      </c>
    </row>
    <row r="60" spans="1:8" ht="15">
      <c r="A60" s="8">
        <v>7</v>
      </c>
      <c r="B60" s="24" t="s">
        <v>295</v>
      </c>
      <c r="C60" s="8" t="s">
        <v>296</v>
      </c>
      <c r="D60" s="9">
        <f>'[1]results'!$G$15</f>
        <v>9</v>
      </c>
      <c r="E60" s="9">
        <f>'[1]results'!$G$16</f>
        <v>3</v>
      </c>
      <c r="F60" s="9">
        <v>0</v>
      </c>
      <c r="G60" s="9">
        <f t="shared" si="6"/>
        <v>6</v>
      </c>
      <c r="H60" s="9">
        <f>'[1]results'!$G$17</f>
        <v>9</v>
      </c>
    </row>
    <row r="61" spans="1:8" ht="15">
      <c r="A61" s="8">
        <v>7</v>
      </c>
      <c r="B61" s="24" t="s">
        <v>297</v>
      </c>
      <c r="C61" s="8" t="s">
        <v>57</v>
      </c>
      <c r="D61" s="9">
        <f>'[1]results'!$J$15</f>
        <v>9</v>
      </c>
      <c r="E61" s="9">
        <f>'[1]results'!$J$16</f>
        <v>3</v>
      </c>
      <c r="F61" s="9">
        <v>0</v>
      </c>
      <c r="G61" s="9">
        <f t="shared" si="6"/>
        <v>6</v>
      </c>
      <c r="H61" s="9">
        <f>'[1]results'!$J$17</f>
        <v>9</v>
      </c>
    </row>
    <row r="62" spans="1:8" ht="15">
      <c r="A62" s="8">
        <v>9</v>
      </c>
      <c r="B62" s="24" t="s">
        <v>255</v>
      </c>
      <c r="C62" s="8" t="s">
        <v>57</v>
      </c>
      <c r="D62" s="9">
        <f>'[1]results'!$K$15</f>
        <v>9</v>
      </c>
      <c r="E62" s="9">
        <f>'[1]results'!$K$16</f>
        <v>2</v>
      </c>
      <c r="F62" s="9">
        <v>0</v>
      </c>
      <c r="G62" s="9">
        <f t="shared" si="6"/>
        <v>7</v>
      </c>
      <c r="H62" s="9">
        <f>'[1]results'!$K$17</f>
        <v>7</v>
      </c>
    </row>
    <row r="63" spans="1:8" ht="15">
      <c r="A63" s="8">
        <v>10</v>
      </c>
      <c r="B63" s="24" t="s">
        <v>298</v>
      </c>
      <c r="C63" s="8" t="s">
        <v>299</v>
      </c>
      <c r="D63" s="9">
        <f>'[1]results'!$E$15</f>
        <v>9</v>
      </c>
      <c r="E63" s="9">
        <f>'[1]results'!$E$16</f>
        <v>2</v>
      </c>
      <c r="F63" s="9">
        <v>0</v>
      </c>
      <c r="G63" s="9">
        <f t="shared" si="6"/>
        <v>7</v>
      </c>
      <c r="H63" s="9">
        <f>'[1]results'!$E$17</f>
        <v>6</v>
      </c>
    </row>
    <row r="64" ht="4.5" customHeight="1"/>
    <row r="65" spans="2:8" ht="17.25">
      <c r="B65" s="16" t="s">
        <v>300</v>
      </c>
      <c r="C65" s="11"/>
      <c r="D65" s="11"/>
      <c r="E65" s="11"/>
      <c r="F65" s="11"/>
      <c r="G65" s="11"/>
      <c r="H65" s="11"/>
    </row>
    <row r="66" spans="1:8" ht="15">
      <c r="A66" s="6"/>
      <c r="B66" s="6"/>
      <c r="C66" s="7" t="s">
        <v>51</v>
      </c>
      <c r="D66" s="7" t="s">
        <v>2</v>
      </c>
      <c r="E66" s="7" t="s">
        <v>3</v>
      </c>
      <c r="F66" s="7" t="s">
        <v>4</v>
      </c>
      <c r="G66" s="7" t="s">
        <v>5</v>
      </c>
      <c r="H66" s="7" t="s">
        <v>7</v>
      </c>
    </row>
    <row r="67" spans="1:8" ht="15">
      <c r="A67" s="8">
        <v>1</v>
      </c>
      <c r="B67" s="24" t="s">
        <v>302</v>
      </c>
      <c r="C67" s="8" t="s">
        <v>59</v>
      </c>
      <c r="D67" s="9">
        <v>3</v>
      </c>
      <c r="E67" s="9">
        <v>3</v>
      </c>
      <c r="F67" s="9">
        <v>0</v>
      </c>
      <c r="G67" s="9">
        <v>0</v>
      </c>
      <c r="H67" s="9">
        <v>7</v>
      </c>
    </row>
    <row r="68" spans="1:8" ht="15">
      <c r="A68" s="8">
        <v>1</v>
      </c>
      <c r="B68" s="24" t="s">
        <v>301</v>
      </c>
      <c r="C68" s="8" t="s">
        <v>9</v>
      </c>
      <c r="D68" s="9">
        <v>4</v>
      </c>
      <c r="E68" s="9">
        <v>2</v>
      </c>
      <c r="F68" s="9">
        <v>0</v>
      </c>
      <c r="G68" s="9">
        <v>2</v>
      </c>
      <c r="H68" s="9">
        <v>7</v>
      </c>
    </row>
    <row r="69" spans="1:8" ht="15">
      <c r="A69" s="8">
        <v>3</v>
      </c>
      <c r="B69" s="24" t="s">
        <v>303</v>
      </c>
      <c r="C69" s="8" t="s">
        <v>99</v>
      </c>
      <c r="D69" s="9">
        <v>1</v>
      </c>
      <c r="E69" s="9">
        <v>1</v>
      </c>
      <c r="F69" s="9">
        <v>0</v>
      </c>
      <c r="G69" s="9">
        <v>0</v>
      </c>
      <c r="H69" s="9">
        <v>2</v>
      </c>
    </row>
    <row r="70" spans="1:8" ht="15">
      <c r="A70" s="8">
        <v>3</v>
      </c>
      <c r="B70" s="24" t="s">
        <v>304</v>
      </c>
      <c r="C70" s="8" t="s">
        <v>277</v>
      </c>
      <c r="D70" s="9">
        <v>4</v>
      </c>
      <c r="E70" s="9">
        <v>0</v>
      </c>
      <c r="F70" s="9">
        <v>0</v>
      </c>
      <c r="G70" s="9">
        <v>4</v>
      </c>
      <c r="H70" s="9">
        <v>2</v>
      </c>
    </row>
    <row r="72" spans="1:3" ht="15">
      <c r="A72" s="6"/>
      <c r="B72" s="6" t="s">
        <v>256</v>
      </c>
      <c r="C72" s="7"/>
    </row>
    <row r="73" spans="1:2" ht="15">
      <c r="A73" s="8">
        <v>1</v>
      </c>
      <c r="B73" s="20" t="s">
        <v>306</v>
      </c>
    </row>
    <row r="74" spans="1:2" ht="15">
      <c r="A74" s="8">
        <v>1</v>
      </c>
      <c r="B74" s="20" t="s">
        <v>307</v>
      </c>
    </row>
    <row r="75" ht="17.25">
      <c r="A75" s="4"/>
    </row>
    <row r="76" spans="1:3" ht="15">
      <c r="A76" s="6"/>
      <c r="B76" s="6" t="s">
        <v>257</v>
      </c>
      <c r="C76" s="7"/>
    </row>
    <row r="77" spans="1:2" ht="15">
      <c r="A77" s="8">
        <v>1</v>
      </c>
      <c r="B77" s="20" t="s">
        <v>309</v>
      </c>
    </row>
    <row r="78" spans="1:2" ht="15">
      <c r="A78" s="8">
        <v>2</v>
      </c>
      <c r="B78" s="20" t="s">
        <v>310</v>
      </c>
    </row>
    <row r="79" ht="17.25">
      <c r="A79" s="4"/>
    </row>
    <row r="80" spans="1:3" ht="15">
      <c r="A80" s="6"/>
      <c r="B80" s="6" t="s">
        <v>258</v>
      </c>
      <c r="C80" s="7"/>
    </row>
    <row r="81" spans="1:2" ht="15">
      <c r="A81" s="8">
        <v>1</v>
      </c>
      <c r="B81" s="20" t="s">
        <v>308</v>
      </c>
    </row>
    <row r="82" spans="1:2" ht="15">
      <c r="A82" s="8">
        <v>1</v>
      </c>
      <c r="B82" s="20" t="s">
        <v>261</v>
      </c>
    </row>
    <row r="83" ht="12.75" customHeight="1">
      <c r="A83" s="4"/>
    </row>
    <row r="84" spans="1:9" ht="17.25">
      <c r="A84" s="65"/>
      <c r="B84" s="68" t="s">
        <v>259</v>
      </c>
      <c r="C84" s="65"/>
      <c r="D84" s="65"/>
      <c r="E84" s="65"/>
      <c r="F84" s="65"/>
      <c r="G84" s="65"/>
      <c r="H84" s="65"/>
      <c r="I84" s="65"/>
    </row>
    <row r="85" ht="15">
      <c r="B85" t="s">
        <v>573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3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14" sqref="B14"/>
    </sheetView>
  </sheetViews>
  <sheetFormatPr defaultColWidth="9.00390625" defaultRowHeight="15.75"/>
  <cols>
    <col min="1" max="1" width="4.75390625" style="0" customWidth="1"/>
    <col min="2" max="2" width="21.75390625" style="0" customWidth="1"/>
    <col min="3" max="3" width="15.125" style="0" customWidth="1"/>
    <col min="4" max="4" width="6.00390625" style="0" customWidth="1"/>
    <col min="5" max="5" width="6.25390625" style="0" customWidth="1"/>
    <col min="6" max="6" width="6.00390625" style="0" customWidth="1"/>
    <col min="7" max="7" width="5.875" style="0" customWidth="1"/>
    <col min="8" max="8" width="5.50390625" style="0" customWidth="1"/>
    <col min="9" max="9" width="6.00390625" style="0" customWidth="1"/>
  </cols>
  <sheetData>
    <row r="1" spans="1:9" ht="22.5">
      <c r="A1" s="1" t="s">
        <v>211</v>
      </c>
      <c r="B1" s="2"/>
      <c r="C1" s="2"/>
      <c r="D1" s="2"/>
      <c r="E1" s="2"/>
      <c r="F1" s="2"/>
      <c r="G1" s="2"/>
      <c r="H1" s="14"/>
      <c r="I1" s="14"/>
    </row>
    <row r="2" spans="1:9" ht="6" customHeight="1">
      <c r="A2" s="4"/>
      <c r="B2" s="5"/>
      <c r="C2" s="5"/>
      <c r="D2" s="5"/>
      <c r="E2" s="5"/>
      <c r="F2" s="5"/>
      <c r="G2" s="5"/>
      <c r="H2" s="15"/>
      <c r="I2" s="15"/>
    </row>
    <row r="3" spans="2:8" ht="17.25">
      <c r="B3" s="16" t="s">
        <v>212</v>
      </c>
      <c r="C3" s="8"/>
      <c r="D3" s="9"/>
      <c r="E3" s="9"/>
      <c r="F3" s="9"/>
      <c r="G3" s="9"/>
      <c r="H3" s="9"/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 s="8">
        <v>1</v>
      </c>
      <c r="B5" s="9" t="s">
        <v>213</v>
      </c>
      <c r="C5" s="8" t="s">
        <v>9</v>
      </c>
      <c r="D5" s="9">
        <v>38</v>
      </c>
      <c r="E5" s="9">
        <v>30</v>
      </c>
      <c r="F5" s="9">
        <v>0</v>
      </c>
      <c r="G5" s="9">
        <v>8</v>
      </c>
      <c r="H5" s="9">
        <v>7</v>
      </c>
      <c r="I5" s="9">
        <v>97</v>
      </c>
    </row>
    <row r="6" spans="1:9" ht="15">
      <c r="A6" s="8">
        <v>1</v>
      </c>
      <c r="B6" s="9" t="s">
        <v>194</v>
      </c>
      <c r="C6" s="8" t="s">
        <v>13</v>
      </c>
      <c r="D6" s="9">
        <v>38</v>
      </c>
      <c r="E6" s="9">
        <v>28</v>
      </c>
      <c r="F6" s="9">
        <v>3</v>
      </c>
      <c r="G6" s="9">
        <v>7</v>
      </c>
      <c r="H6" s="9">
        <v>7</v>
      </c>
      <c r="I6" s="9">
        <v>97</v>
      </c>
    </row>
    <row r="7" spans="1:9" ht="15">
      <c r="A7" s="8">
        <v>3</v>
      </c>
      <c r="B7" s="9" t="s">
        <v>214</v>
      </c>
      <c r="C7" s="8" t="s">
        <v>25</v>
      </c>
      <c r="D7" s="9">
        <v>35</v>
      </c>
      <c r="E7" s="9">
        <v>22</v>
      </c>
      <c r="F7" s="9">
        <v>2</v>
      </c>
      <c r="G7" s="9">
        <v>11</v>
      </c>
      <c r="H7" s="9">
        <v>9</v>
      </c>
      <c r="I7" s="9">
        <v>79</v>
      </c>
    </row>
    <row r="8" spans="1:9" ht="15">
      <c r="A8" s="8">
        <v>4</v>
      </c>
      <c r="B8" s="9" t="s">
        <v>215</v>
      </c>
      <c r="C8" s="8" t="s">
        <v>59</v>
      </c>
      <c r="D8" s="9">
        <v>38</v>
      </c>
      <c r="E8" s="9">
        <v>17</v>
      </c>
      <c r="F8" s="9">
        <v>1</v>
      </c>
      <c r="G8" s="9">
        <v>20</v>
      </c>
      <c r="H8" s="9">
        <v>17</v>
      </c>
      <c r="I8" s="9">
        <v>70</v>
      </c>
    </row>
    <row r="9" spans="1:9" ht="15">
      <c r="A9" s="8">
        <v>5</v>
      </c>
      <c r="B9" s="9" t="s">
        <v>216</v>
      </c>
      <c r="C9" s="8" t="s">
        <v>17</v>
      </c>
      <c r="D9" s="9">
        <v>35</v>
      </c>
      <c r="E9" s="9">
        <v>17</v>
      </c>
      <c r="F9" s="9">
        <v>2</v>
      </c>
      <c r="G9" s="9">
        <v>16</v>
      </c>
      <c r="H9" s="9">
        <v>13</v>
      </c>
      <c r="I9" s="9">
        <v>68</v>
      </c>
    </row>
    <row r="10" spans="1:9" ht="15">
      <c r="A10" s="8">
        <v>6</v>
      </c>
      <c r="B10" s="9" t="s">
        <v>217</v>
      </c>
      <c r="C10" s="8" t="s">
        <v>21</v>
      </c>
      <c r="D10" s="9">
        <v>29</v>
      </c>
      <c r="E10" s="9">
        <v>18</v>
      </c>
      <c r="F10" s="9">
        <v>0</v>
      </c>
      <c r="G10" s="9">
        <v>11</v>
      </c>
      <c r="H10" s="9">
        <v>10</v>
      </c>
      <c r="I10" s="9">
        <v>64</v>
      </c>
    </row>
    <row r="11" spans="1:9" ht="15">
      <c r="A11" s="8">
        <v>7</v>
      </c>
      <c r="B11" s="9" t="s">
        <v>22</v>
      </c>
      <c r="C11" s="8" t="s">
        <v>11</v>
      </c>
      <c r="D11" s="9">
        <v>37</v>
      </c>
      <c r="E11" s="9">
        <v>15</v>
      </c>
      <c r="F11" s="9">
        <v>2</v>
      </c>
      <c r="G11" s="9">
        <v>20</v>
      </c>
      <c r="H11" s="9">
        <v>15</v>
      </c>
      <c r="I11" s="9">
        <v>64</v>
      </c>
    </row>
    <row r="12" spans="1:9" ht="15">
      <c r="A12" s="8">
        <v>8</v>
      </c>
      <c r="B12" s="9" t="s">
        <v>45</v>
      </c>
      <c r="C12" s="19" t="s">
        <v>40</v>
      </c>
      <c r="D12" s="9">
        <v>33</v>
      </c>
      <c r="E12" s="9">
        <v>19</v>
      </c>
      <c r="F12" s="9">
        <v>0</v>
      </c>
      <c r="G12" s="9">
        <v>14</v>
      </c>
      <c r="H12" s="9">
        <v>2</v>
      </c>
      <c r="I12" s="9">
        <v>59</v>
      </c>
    </row>
    <row r="13" spans="1:9" ht="15">
      <c r="A13" s="8">
        <v>9</v>
      </c>
      <c r="B13" s="9" t="s">
        <v>195</v>
      </c>
      <c r="C13" s="8" t="s">
        <v>218</v>
      </c>
      <c r="D13" s="9">
        <v>36</v>
      </c>
      <c r="E13" s="9">
        <v>17</v>
      </c>
      <c r="F13" s="9">
        <v>0</v>
      </c>
      <c r="G13" s="9">
        <v>19</v>
      </c>
      <c r="H13" s="9">
        <v>3</v>
      </c>
      <c r="I13" s="9">
        <v>54</v>
      </c>
    </row>
    <row r="14" spans="1:9" ht="15">
      <c r="A14" s="8">
        <v>10</v>
      </c>
      <c r="B14" s="9" t="s">
        <v>219</v>
      </c>
      <c r="C14" s="8" t="s">
        <v>220</v>
      </c>
      <c r="D14" s="9">
        <v>32</v>
      </c>
      <c r="E14" s="9">
        <v>4</v>
      </c>
      <c r="F14" s="9">
        <v>0</v>
      </c>
      <c r="G14" s="9">
        <v>28</v>
      </c>
      <c r="H14" s="9">
        <v>21</v>
      </c>
      <c r="I14" s="9">
        <v>33</v>
      </c>
    </row>
    <row r="15" ht="5.25" customHeight="1">
      <c r="A15" s="9"/>
    </row>
    <row r="16" ht="17.25">
      <c r="B16" s="16" t="s">
        <v>221</v>
      </c>
    </row>
    <row r="17" spans="1:9" ht="15">
      <c r="A17" s="6"/>
      <c r="B17" s="6"/>
      <c r="C17" s="7"/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</row>
    <row r="18" spans="1:9" ht="15">
      <c r="A18" s="8">
        <v>1</v>
      </c>
      <c r="B18" s="9" t="s">
        <v>222</v>
      </c>
      <c r="C18" s="8" t="s">
        <v>223</v>
      </c>
      <c r="D18" s="9">
        <v>35</v>
      </c>
      <c r="E18" s="9">
        <v>26</v>
      </c>
      <c r="F18" s="9">
        <v>0</v>
      </c>
      <c r="G18" s="9">
        <v>9</v>
      </c>
      <c r="H18" s="9">
        <v>8</v>
      </c>
      <c r="I18" s="9">
        <v>86</v>
      </c>
    </row>
    <row r="19" spans="1:9" ht="15">
      <c r="A19" s="8">
        <v>2</v>
      </c>
      <c r="B19" s="9" t="s">
        <v>206</v>
      </c>
      <c r="C19" s="8" t="s">
        <v>224</v>
      </c>
      <c r="D19" s="9">
        <v>39</v>
      </c>
      <c r="E19" s="9">
        <v>24</v>
      </c>
      <c r="F19" s="9">
        <v>1</v>
      </c>
      <c r="G19" s="9">
        <v>14</v>
      </c>
      <c r="H19" s="9">
        <v>11</v>
      </c>
      <c r="I19" s="9">
        <v>85</v>
      </c>
    </row>
    <row r="20" spans="1:9" ht="15">
      <c r="A20" s="8">
        <v>3</v>
      </c>
      <c r="B20" s="9" t="s">
        <v>198</v>
      </c>
      <c r="C20" s="8" t="s">
        <v>188</v>
      </c>
      <c r="D20" s="9">
        <v>38</v>
      </c>
      <c r="E20" s="9">
        <v>23</v>
      </c>
      <c r="F20" s="9">
        <v>0</v>
      </c>
      <c r="G20" s="9">
        <v>15</v>
      </c>
      <c r="H20" s="9">
        <v>15</v>
      </c>
      <c r="I20" s="9">
        <v>84</v>
      </c>
    </row>
    <row r="21" spans="1:9" ht="15">
      <c r="A21" s="8">
        <v>4</v>
      </c>
      <c r="B21" s="9" t="s">
        <v>225</v>
      </c>
      <c r="C21" s="8" t="s">
        <v>36</v>
      </c>
      <c r="D21" s="9">
        <v>38</v>
      </c>
      <c r="E21" s="9">
        <v>20</v>
      </c>
      <c r="F21" s="9">
        <v>1</v>
      </c>
      <c r="G21" s="9">
        <v>17</v>
      </c>
      <c r="H21" s="9">
        <v>16</v>
      </c>
      <c r="I21" s="9">
        <v>78</v>
      </c>
    </row>
    <row r="22" spans="1:9" ht="15">
      <c r="A22" s="8">
        <v>5</v>
      </c>
      <c r="B22" s="9" t="s">
        <v>226</v>
      </c>
      <c r="C22" s="8" t="s">
        <v>189</v>
      </c>
      <c r="D22" s="9">
        <v>37</v>
      </c>
      <c r="E22" s="9">
        <v>20</v>
      </c>
      <c r="F22" s="9">
        <v>2</v>
      </c>
      <c r="G22" s="9">
        <v>15</v>
      </c>
      <c r="H22" s="9">
        <v>11</v>
      </c>
      <c r="I22" s="9">
        <v>75</v>
      </c>
    </row>
    <row r="23" spans="1:9" ht="15">
      <c r="A23" s="8">
        <v>6</v>
      </c>
      <c r="B23" s="9" t="s">
        <v>227</v>
      </c>
      <c r="C23" s="8" t="s">
        <v>224</v>
      </c>
      <c r="D23" s="9">
        <v>33</v>
      </c>
      <c r="E23" s="9">
        <v>16</v>
      </c>
      <c r="F23" s="9">
        <v>1</v>
      </c>
      <c r="G23" s="9">
        <v>16</v>
      </c>
      <c r="H23" s="9">
        <v>14</v>
      </c>
      <c r="I23" s="9">
        <v>64</v>
      </c>
    </row>
    <row r="24" spans="1:9" ht="15">
      <c r="A24" s="8">
        <v>7</v>
      </c>
      <c r="B24" s="9" t="s">
        <v>228</v>
      </c>
      <c r="C24" s="8" t="s">
        <v>38</v>
      </c>
      <c r="D24" s="9">
        <v>39</v>
      </c>
      <c r="E24" s="9">
        <v>14</v>
      </c>
      <c r="F24" s="9">
        <v>1</v>
      </c>
      <c r="G24" s="9">
        <v>24</v>
      </c>
      <c r="H24" s="9">
        <v>17</v>
      </c>
      <c r="I24" s="9">
        <v>61</v>
      </c>
    </row>
    <row r="25" spans="1:9" ht="15">
      <c r="A25" s="8">
        <v>8</v>
      </c>
      <c r="B25" s="9" t="s">
        <v>229</v>
      </c>
      <c r="C25" s="8" t="s">
        <v>38</v>
      </c>
      <c r="D25" s="9">
        <v>35</v>
      </c>
      <c r="E25" s="9">
        <v>15</v>
      </c>
      <c r="F25" s="9">
        <v>1</v>
      </c>
      <c r="G25" s="9">
        <v>19</v>
      </c>
      <c r="H25" s="9">
        <v>12</v>
      </c>
      <c r="I25" s="9">
        <v>59</v>
      </c>
    </row>
    <row r="26" spans="1:9" ht="15">
      <c r="A26" s="8">
        <v>9</v>
      </c>
      <c r="B26" s="9" t="s">
        <v>230</v>
      </c>
      <c r="C26" s="8" t="s">
        <v>231</v>
      </c>
      <c r="D26" s="9">
        <v>37</v>
      </c>
      <c r="E26" s="9">
        <v>14</v>
      </c>
      <c r="F26" s="9">
        <v>2</v>
      </c>
      <c r="G26" s="9">
        <v>21</v>
      </c>
      <c r="H26" s="9">
        <v>10</v>
      </c>
      <c r="I26" s="9">
        <v>56</v>
      </c>
    </row>
    <row r="27" spans="1:9" ht="15">
      <c r="A27" s="8">
        <v>10</v>
      </c>
      <c r="B27" s="9" t="s">
        <v>232</v>
      </c>
      <c r="C27" s="8" t="s">
        <v>233</v>
      </c>
      <c r="D27" s="9">
        <v>39</v>
      </c>
      <c r="E27" s="9">
        <v>10</v>
      </c>
      <c r="F27" s="9">
        <v>5</v>
      </c>
      <c r="G27" s="9">
        <v>24</v>
      </c>
      <c r="H27" s="9">
        <v>15</v>
      </c>
      <c r="I27" s="9">
        <v>55</v>
      </c>
    </row>
    <row r="28" spans="1:9" ht="15">
      <c r="A28" s="8">
        <v>11</v>
      </c>
      <c r="B28" s="9" t="s">
        <v>234</v>
      </c>
      <c r="C28" s="8" t="s">
        <v>235</v>
      </c>
      <c r="D28" s="9">
        <v>37</v>
      </c>
      <c r="E28" s="9">
        <v>6</v>
      </c>
      <c r="F28" s="9">
        <v>1</v>
      </c>
      <c r="G28" s="9">
        <v>30</v>
      </c>
      <c r="H28" s="9">
        <v>23</v>
      </c>
      <c r="I28" s="9">
        <v>43</v>
      </c>
    </row>
    <row r="29" spans="1:9" ht="15">
      <c r="A29" s="17">
        <v>12</v>
      </c>
      <c r="B29" s="9" t="s">
        <v>236</v>
      </c>
      <c r="C29" s="8" t="s">
        <v>237</v>
      </c>
      <c r="D29" s="9">
        <v>34</v>
      </c>
      <c r="E29" s="9">
        <v>8</v>
      </c>
      <c r="F29" s="9">
        <v>1</v>
      </c>
      <c r="G29" s="9">
        <v>25</v>
      </c>
      <c r="H29" s="9">
        <v>15</v>
      </c>
      <c r="I29" s="9">
        <v>41</v>
      </c>
    </row>
    <row r="30" ht="6" customHeight="1"/>
    <row r="31" spans="2:8" ht="18">
      <c r="B31" s="4" t="s">
        <v>50</v>
      </c>
      <c r="C31" s="5"/>
      <c r="D31" s="5"/>
      <c r="E31" s="5"/>
      <c r="F31" s="5"/>
      <c r="G31" s="5"/>
      <c r="H31" s="5"/>
    </row>
    <row r="32" spans="1:8" ht="15">
      <c r="A32" s="6"/>
      <c r="B32" s="6"/>
      <c r="C32" s="7" t="s">
        <v>51</v>
      </c>
      <c r="D32" s="7" t="s">
        <v>2</v>
      </c>
      <c r="E32" s="7" t="s">
        <v>3</v>
      </c>
      <c r="F32" s="7" t="s">
        <v>4</v>
      </c>
      <c r="G32" s="7" t="s">
        <v>5</v>
      </c>
      <c r="H32" s="7" t="s">
        <v>7</v>
      </c>
    </row>
    <row r="33" spans="1:8" ht="15">
      <c r="A33" s="8">
        <v>1</v>
      </c>
      <c r="B33" s="9" t="s">
        <v>238</v>
      </c>
      <c r="C33" s="8" t="s">
        <v>38</v>
      </c>
      <c r="D33" s="9">
        <v>7</v>
      </c>
      <c r="E33" s="9">
        <v>5</v>
      </c>
      <c r="F33" s="9">
        <v>0</v>
      </c>
      <c r="G33" s="9">
        <v>2</v>
      </c>
      <c r="H33" s="9">
        <v>16</v>
      </c>
    </row>
    <row r="34" spans="1:8" ht="15">
      <c r="A34" s="8">
        <v>2</v>
      </c>
      <c r="B34" s="9" t="s">
        <v>239</v>
      </c>
      <c r="C34" s="8" t="s">
        <v>210</v>
      </c>
      <c r="D34" s="9">
        <v>7</v>
      </c>
      <c r="E34" s="9">
        <v>5</v>
      </c>
      <c r="F34" s="9">
        <v>0</v>
      </c>
      <c r="G34" s="9">
        <v>2</v>
      </c>
      <c r="H34" s="9">
        <v>15</v>
      </c>
    </row>
    <row r="35" spans="1:8" ht="15">
      <c r="A35" s="8">
        <v>3</v>
      </c>
      <c r="B35" s="9" t="s">
        <v>56</v>
      </c>
      <c r="C35" s="8" t="s">
        <v>57</v>
      </c>
      <c r="D35" s="9">
        <v>7</v>
      </c>
      <c r="E35" s="9">
        <v>6</v>
      </c>
      <c r="F35" s="9">
        <v>0</v>
      </c>
      <c r="G35" s="9">
        <v>1</v>
      </c>
      <c r="H35" s="9">
        <v>13</v>
      </c>
    </row>
    <row r="36" spans="1:8" ht="15">
      <c r="A36" s="8">
        <v>4</v>
      </c>
      <c r="B36" s="9" t="s">
        <v>240</v>
      </c>
      <c r="C36" s="8" t="s">
        <v>209</v>
      </c>
      <c r="D36" s="9">
        <v>7</v>
      </c>
      <c r="E36" s="9">
        <v>4</v>
      </c>
      <c r="F36" s="9">
        <v>0</v>
      </c>
      <c r="G36" s="9">
        <v>3</v>
      </c>
      <c r="H36" s="9">
        <v>13</v>
      </c>
    </row>
    <row r="37" spans="1:8" ht="15">
      <c r="A37" s="8">
        <v>5</v>
      </c>
      <c r="B37" s="9" t="s">
        <v>241</v>
      </c>
      <c r="C37" s="8" t="s">
        <v>242</v>
      </c>
      <c r="D37" s="9">
        <v>7</v>
      </c>
      <c r="E37" s="9">
        <v>3</v>
      </c>
      <c r="F37" s="9">
        <v>0</v>
      </c>
      <c r="G37" s="9">
        <v>4</v>
      </c>
      <c r="H37" s="9">
        <v>9</v>
      </c>
    </row>
    <row r="38" spans="1:8" ht="15">
      <c r="A38" s="8">
        <v>6</v>
      </c>
      <c r="B38" s="9" t="s">
        <v>243</v>
      </c>
      <c r="C38" s="8" t="s">
        <v>44</v>
      </c>
      <c r="D38" s="9">
        <v>7</v>
      </c>
      <c r="E38" s="9">
        <v>3</v>
      </c>
      <c r="F38" s="9">
        <v>0</v>
      </c>
      <c r="G38" s="9">
        <v>4</v>
      </c>
      <c r="H38" s="9">
        <v>8</v>
      </c>
    </row>
    <row r="39" spans="1:8" ht="15">
      <c r="A39" s="8">
        <v>7</v>
      </c>
      <c r="B39" s="9" t="s">
        <v>244</v>
      </c>
      <c r="C39" s="8" t="s">
        <v>13</v>
      </c>
      <c r="D39" s="9">
        <v>7</v>
      </c>
      <c r="E39" s="9">
        <v>2</v>
      </c>
      <c r="F39" s="9">
        <v>0</v>
      </c>
      <c r="G39" s="9">
        <v>5</v>
      </c>
      <c r="H39" s="9">
        <v>7</v>
      </c>
    </row>
    <row r="40" spans="1:8" ht="15">
      <c r="A40" s="8">
        <v>8</v>
      </c>
      <c r="B40" s="9" t="s">
        <v>245</v>
      </c>
      <c r="C40" s="8" t="s">
        <v>57</v>
      </c>
      <c r="D40" s="9">
        <v>7</v>
      </c>
      <c r="E40" s="9">
        <v>0</v>
      </c>
      <c r="F40" s="9">
        <v>0</v>
      </c>
      <c r="G40" s="9">
        <v>7</v>
      </c>
      <c r="H40" s="9">
        <v>3</v>
      </c>
    </row>
    <row r="41" spans="1:8" ht="6" customHeight="1">
      <c r="A41" s="8"/>
      <c r="B41" s="9"/>
      <c r="C41" s="8"/>
      <c r="D41" s="9"/>
      <c r="E41" s="9"/>
      <c r="F41" s="9"/>
      <c r="G41" s="9"/>
      <c r="H41" s="9"/>
    </row>
    <row r="42" spans="2:8" ht="17.25">
      <c r="B42" s="4" t="s">
        <v>60</v>
      </c>
      <c r="C42" s="11"/>
      <c r="D42" s="11"/>
      <c r="E42" s="11"/>
      <c r="F42" s="11"/>
      <c r="G42" s="11"/>
      <c r="H42" s="11"/>
    </row>
    <row r="43" spans="1:8" ht="15">
      <c r="A43" s="6"/>
      <c r="B43" s="6"/>
      <c r="C43" s="7" t="s">
        <v>51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7</v>
      </c>
    </row>
    <row r="44" spans="1:8" ht="15">
      <c r="A44" s="8">
        <v>1</v>
      </c>
      <c r="B44" s="9" t="s">
        <v>246</v>
      </c>
      <c r="C44" s="8" t="s">
        <v>59</v>
      </c>
      <c r="D44" s="9">
        <v>8</v>
      </c>
      <c r="E44" s="9">
        <v>6</v>
      </c>
      <c r="F44" s="9">
        <v>0</v>
      </c>
      <c r="G44" s="9">
        <v>2</v>
      </c>
      <c r="H44" s="9">
        <v>19</v>
      </c>
    </row>
    <row r="45" spans="1:8" ht="15">
      <c r="A45" s="8">
        <v>2</v>
      </c>
      <c r="B45" s="9" t="s">
        <v>247</v>
      </c>
      <c r="C45" s="8" t="s">
        <v>44</v>
      </c>
      <c r="D45" s="9">
        <v>8</v>
      </c>
      <c r="E45" s="9">
        <v>7</v>
      </c>
      <c r="F45" s="9">
        <v>0</v>
      </c>
      <c r="G45" s="9">
        <v>1</v>
      </c>
      <c r="H45" s="9">
        <v>17</v>
      </c>
    </row>
    <row r="46" spans="1:8" ht="15">
      <c r="A46" s="8">
        <v>3</v>
      </c>
      <c r="B46" s="9" t="s">
        <v>248</v>
      </c>
      <c r="C46" s="8" t="s">
        <v>69</v>
      </c>
      <c r="D46" s="9">
        <v>8</v>
      </c>
      <c r="E46" s="9">
        <v>5</v>
      </c>
      <c r="F46" s="9">
        <v>0</v>
      </c>
      <c r="G46" s="9">
        <v>3</v>
      </c>
      <c r="H46" s="9">
        <v>15</v>
      </c>
    </row>
    <row r="47" spans="1:8" ht="15">
      <c r="A47" s="8">
        <v>4</v>
      </c>
      <c r="B47" s="9" t="s">
        <v>249</v>
      </c>
      <c r="C47" s="8" t="s">
        <v>38</v>
      </c>
      <c r="D47" s="9">
        <v>8</v>
      </c>
      <c r="E47" s="9">
        <v>5</v>
      </c>
      <c r="F47" s="9">
        <v>0</v>
      </c>
      <c r="G47" s="9">
        <v>3</v>
      </c>
      <c r="H47" s="9">
        <v>13</v>
      </c>
    </row>
    <row r="48" spans="1:8" ht="15">
      <c r="A48" s="8">
        <v>5</v>
      </c>
      <c r="B48" s="9" t="s">
        <v>67</v>
      </c>
      <c r="C48" s="8" t="s">
        <v>57</v>
      </c>
      <c r="D48" s="9">
        <v>8</v>
      </c>
      <c r="E48" s="9">
        <v>2</v>
      </c>
      <c r="F48" s="9">
        <v>0</v>
      </c>
      <c r="G48" s="9">
        <v>6</v>
      </c>
      <c r="H48" s="9">
        <v>11</v>
      </c>
    </row>
    <row r="49" spans="1:8" ht="15">
      <c r="A49" s="8">
        <v>6</v>
      </c>
      <c r="B49" s="9" t="s">
        <v>250</v>
      </c>
      <c r="C49" s="8" t="s">
        <v>251</v>
      </c>
      <c r="D49" s="9">
        <v>8</v>
      </c>
      <c r="E49" s="9">
        <v>4</v>
      </c>
      <c r="F49" s="9">
        <v>0</v>
      </c>
      <c r="G49" s="9">
        <v>4</v>
      </c>
      <c r="H49" s="9">
        <v>10</v>
      </c>
    </row>
    <row r="50" spans="1:8" ht="15">
      <c r="A50" s="8">
        <v>7</v>
      </c>
      <c r="B50" s="9" t="s">
        <v>252</v>
      </c>
      <c r="C50" s="8" t="s">
        <v>13</v>
      </c>
      <c r="D50" s="9">
        <v>7</v>
      </c>
      <c r="E50" s="9">
        <v>3</v>
      </c>
      <c r="F50" s="9">
        <v>0</v>
      </c>
      <c r="G50" s="9">
        <v>4</v>
      </c>
      <c r="H50" s="9">
        <v>9</v>
      </c>
    </row>
    <row r="51" spans="1:8" ht="15">
      <c r="A51" s="8">
        <v>8</v>
      </c>
      <c r="B51" s="9" t="s">
        <v>253</v>
      </c>
      <c r="C51" s="8" t="s">
        <v>254</v>
      </c>
      <c r="D51" s="9">
        <v>7</v>
      </c>
      <c r="E51" s="9">
        <v>2</v>
      </c>
      <c r="F51" s="9">
        <v>0</v>
      </c>
      <c r="G51" s="9">
        <v>5</v>
      </c>
      <c r="H51" s="9">
        <v>7</v>
      </c>
    </row>
    <row r="52" spans="1:8" ht="15">
      <c r="A52" s="8">
        <v>9</v>
      </c>
      <c r="B52" s="9" t="s">
        <v>255</v>
      </c>
      <c r="C52" s="8" t="s">
        <v>57</v>
      </c>
      <c r="D52" s="9">
        <v>8</v>
      </c>
      <c r="E52" s="9">
        <v>1</v>
      </c>
      <c r="F52" s="9">
        <v>0</v>
      </c>
      <c r="G52" s="9">
        <v>7</v>
      </c>
      <c r="H52" s="9">
        <v>4</v>
      </c>
    </row>
    <row r="54" spans="1:3" ht="15">
      <c r="A54" s="6"/>
      <c r="B54" s="6" t="s">
        <v>256</v>
      </c>
      <c r="C54" s="7"/>
    </row>
    <row r="55" spans="1:2" ht="15">
      <c r="A55" s="8">
        <v>1</v>
      </c>
      <c r="B55" s="20" t="s">
        <v>264</v>
      </c>
    </row>
    <row r="56" spans="1:2" ht="15">
      <c r="A56" s="8">
        <v>2</v>
      </c>
      <c r="B56" s="20" t="s">
        <v>265</v>
      </c>
    </row>
    <row r="57" ht="17.25">
      <c r="A57" s="4"/>
    </row>
    <row r="58" spans="1:3" ht="15">
      <c r="A58" s="6"/>
      <c r="B58" s="6" t="s">
        <v>257</v>
      </c>
      <c r="C58" s="7"/>
    </row>
    <row r="59" spans="1:2" ht="15">
      <c r="A59" s="8">
        <v>1</v>
      </c>
      <c r="B59" s="20" t="s">
        <v>262</v>
      </c>
    </row>
    <row r="60" spans="1:2" ht="15">
      <c r="A60" s="8">
        <v>2</v>
      </c>
      <c r="B60" s="20" t="s">
        <v>263</v>
      </c>
    </row>
    <row r="61" ht="17.25">
      <c r="A61" s="4"/>
    </row>
    <row r="62" spans="1:3" ht="15">
      <c r="A62" s="6"/>
      <c r="B62" s="6" t="s">
        <v>258</v>
      </c>
      <c r="C62" s="7"/>
    </row>
    <row r="63" spans="1:2" ht="15">
      <c r="A63" s="8">
        <v>1</v>
      </c>
      <c r="B63" s="20" t="s">
        <v>260</v>
      </c>
    </row>
    <row r="64" spans="1:2" ht="15">
      <c r="A64" s="8">
        <v>2</v>
      </c>
      <c r="B64" s="20" t="s">
        <v>261</v>
      </c>
    </row>
    <row r="65" ht="17.25">
      <c r="A65" s="4"/>
    </row>
    <row r="66" spans="1:3" ht="15">
      <c r="A66" s="6"/>
      <c r="B66" s="6" t="s">
        <v>259</v>
      </c>
      <c r="C66" s="7"/>
    </row>
    <row r="67" ht="15">
      <c r="B67" t="s">
        <v>576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M30" sqref="M30"/>
    </sheetView>
  </sheetViews>
  <sheetFormatPr defaultColWidth="9.00390625" defaultRowHeight="15.75"/>
  <cols>
    <col min="1" max="1" width="5.625" style="0" customWidth="1"/>
    <col min="2" max="2" width="27.75390625" style="0" customWidth="1"/>
    <col min="3" max="3" width="15.375" style="0" customWidth="1"/>
    <col min="4" max="9" width="5.625" style="0" customWidth="1"/>
  </cols>
  <sheetData>
    <row r="1" spans="1:9" ht="22.5">
      <c r="A1" s="1" t="s">
        <v>208</v>
      </c>
      <c r="B1" s="2"/>
      <c r="C1" s="2"/>
      <c r="D1" s="2"/>
      <c r="E1" s="2"/>
      <c r="F1" s="2"/>
      <c r="G1" s="2"/>
      <c r="H1" s="14"/>
      <c r="I1" s="14"/>
    </row>
    <row r="2" spans="1:9" ht="18">
      <c r="A2" s="4"/>
      <c r="B2" s="5"/>
      <c r="C2" s="5"/>
      <c r="D2" s="5"/>
      <c r="E2" s="5"/>
      <c r="F2" s="5"/>
      <c r="G2" s="5"/>
      <c r="H2" s="15"/>
      <c r="I2" s="15"/>
    </row>
    <row r="3" spans="1:8" ht="17.25">
      <c r="A3" s="16" t="s">
        <v>0</v>
      </c>
      <c r="B3" s="9"/>
      <c r="C3" s="8"/>
      <c r="D3" s="9"/>
      <c r="E3" s="9"/>
      <c r="F3" s="9"/>
      <c r="G3" s="9"/>
      <c r="H3" s="9"/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 s="8">
        <v>1</v>
      </c>
      <c r="B5" s="9" t="s">
        <v>193</v>
      </c>
      <c r="C5" s="8" t="s">
        <v>9</v>
      </c>
      <c r="D5" s="9">
        <v>35</v>
      </c>
      <c r="E5" s="9">
        <v>31</v>
      </c>
      <c r="F5" s="9">
        <v>0</v>
      </c>
      <c r="G5" s="9">
        <v>4</v>
      </c>
      <c r="H5" s="9">
        <v>4</v>
      </c>
      <c r="I5" s="9">
        <v>97</v>
      </c>
    </row>
    <row r="6" spans="1:9" ht="15">
      <c r="A6" s="8">
        <v>2</v>
      </c>
      <c r="B6" s="9" t="s">
        <v>194</v>
      </c>
      <c r="C6" s="8" t="s">
        <v>13</v>
      </c>
      <c r="D6" s="9">
        <v>35</v>
      </c>
      <c r="E6" s="9">
        <v>27</v>
      </c>
      <c r="F6" s="9">
        <v>2</v>
      </c>
      <c r="G6" s="9">
        <v>6</v>
      </c>
      <c r="H6" s="9">
        <v>4</v>
      </c>
      <c r="I6" s="9">
        <v>89</v>
      </c>
    </row>
    <row r="7" spans="1:9" ht="15">
      <c r="A7" s="8">
        <v>3</v>
      </c>
      <c r="B7" s="9" t="s">
        <v>201</v>
      </c>
      <c r="C7" s="8" t="s">
        <v>25</v>
      </c>
      <c r="D7" s="9">
        <v>35</v>
      </c>
      <c r="E7" s="9">
        <v>25</v>
      </c>
      <c r="F7" s="9">
        <v>0</v>
      </c>
      <c r="G7" s="9">
        <v>10</v>
      </c>
      <c r="H7" s="9">
        <v>-4</v>
      </c>
      <c r="I7" s="9">
        <v>71</v>
      </c>
    </row>
    <row r="8" spans="1:9" ht="15">
      <c r="A8" s="8">
        <v>4</v>
      </c>
      <c r="B8" s="9" t="s">
        <v>197</v>
      </c>
      <c r="C8" s="8" t="s">
        <v>59</v>
      </c>
      <c r="D8" s="9">
        <v>35</v>
      </c>
      <c r="E8" s="9">
        <v>18</v>
      </c>
      <c r="F8" s="9">
        <v>2</v>
      </c>
      <c r="G8" s="9">
        <v>15</v>
      </c>
      <c r="H8" s="9">
        <v>9</v>
      </c>
      <c r="I8" s="9">
        <v>67</v>
      </c>
    </row>
    <row r="9" spans="1:9" ht="15">
      <c r="A9" s="8">
        <v>5</v>
      </c>
      <c r="B9" s="9" t="s">
        <v>22</v>
      </c>
      <c r="C9" s="8" t="s">
        <v>23</v>
      </c>
      <c r="D9" s="9">
        <v>35</v>
      </c>
      <c r="E9" s="9">
        <v>14</v>
      </c>
      <c r="F9" s="9">
        <v>2</v>
      </c>
      <c r="G9" s="9">
        <v>19</v>
      </c>
      <c r="H9" s="9">
        <v>12</v>
      </c>
      <c r="I9" s="9">
        <v>58</v>
      </c>
    </row>
    <row r="10" spans="1:9" ht="15">
      <c r="A10" s="8">
        <v>6</v>
      </c>
      <c r="B10" s="9" t="s">
        <v>196</v>
      </c>
      <c r="C10" s="8" t="s">
        <v>21</v>
      </c>
      <c r="D10" s="9">
        <v>32</v>
      </c>
      <c r="E10" s="9">
        <v>10</v>
      </c>
      <c r="F10" s="9">
        <v>1</v>
      </c>
      <c r="G10" s="9">
        <v>21</v>
      </c>
      <c r="H10" s="9">
        <v>11</v>
      </c>
      <c r="I10" s="9">
        <v>43</v>
      </c>
    </row>
    <row r="11" spans="1:9" ht="15">
      <c r="A11" s="8">
        <v>7</v>
      </c>
      <c r="B11" s="9" t="s">
        <v>195</v>
      </c>
      <c r="C11" s="8" t="s">
        <v>15</v>
      </c>
      <c r="D11" s="9">
        <v>31</v>
      </c>
      <c r="E11" s="9">
        <v>7</v>
      </c>
      <c r="F11" s="9">
        <v>0</v>
      </c>
      <c r="G11" s="9">
        <v>24</v>
      </c>
      <c r="H11" s="9">
        <v>10</v>
      </c>
      <c r="I11" s="9">
        <v>31</v>
      </c>
    </row>
    <row r="12" spans="1:9" ht="15">
      <c r="A12" s="8">
        <v>8</v>
      </c>
      <c r="B12" s="9" t="s">
        <v>205</v>
      </c>
      <c r="C12" s="8" t="s">
        <v>17</v>
      </c>
      <c r="D12" s="9">
        <v>35</v>
      </c>
      <c r="E12" s="9">
        <v>8</v>
      </c>
      <c r="F12" s="9">
        <v>1</v>
      </c>
      <c r="G12" s="9">
        <v>26</v>
      </c>
      <c r="H12" s="9">
        <v>5</v>
      </c>
      <c r="I12" s="9">
        <v>31</v>
      </c>
    </row>
    <row r="13" ht="15">
      <c r="A13" s="9"/>
    </row>
    <row r="14" ht="17.25">
      <c r="A14" s="16" t="s">
        <v>28</v>
      </c>
    </row>
    <row r="15" spans="1:9" ht="15">
      <c r="A15" s="6"/>
      <c r="B15" s="6"/>
      <c r="C15" s="7"/>
      <c r="D15" s="7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</row>
    <row r="16" spans="1:9" ht="15">
      <c r="A16" s="8">
        <v>1</v>
      </c>
      <c r="B16" s="9" t="s">
        <v>198</v>
      </c>
      <c r="C16" s="8" t="s">
        <v>188</v>
      </c>
      <c r="D16" s="9">
        <v>35</v>
      </c>
      <c r="E16" s="9">
        <v>24</v>
      </c>
      <c r="F16" s="9">
        <v>1</v>
      </c>
      <c r="G16" s="9">
        <v>10</v>
      </c>
      <c r="H16" s="9">
        <v>4</v>
      </c>
      <c r="I16" s="9">
        <v>78</v>
      </c>
    </row>
    <row r="17" spans="1:9" ht="15">
      <c r="A17" s="8">
        <v>2</v>
      </c>
      <c r="B17" s="9" t="s">
        <v>202</v>
      </c>
      <c r="C17" s="8" t="s">
        <v>189</v>
      </c>
      <c r="D17" s="9">
        <v>29</v>
      </c>
      <c r="E17" s="9">
        <v>23</v>
      </c>
      <c r="F17" s="9">
        <v>0</v>
      </c>
      <c r="G17" s="9">
        <v>6</v>
      </c>
      <c r="H17" s="9">
        <v>4</v>
      </c>
      <c r="I17" s="9">
        <v>73</v>
      </c>
    </row>
    <row r="18" spans="1:9" ht="15">
      <c r="A18" s="8">
        <v>3</v>
      </c>
      <c r="B18" s="9" t="s">
        <v>45</v>
      </c>
      <c r="C18" s="8" t="s">
        <v>40</v>
      </c>
      <c r="D18" s="9">
        <v>32</v>
      </c>
      <c r="E18" s="9">
        <v>22</v>
      </c>
      <c r="F18" s="9">
        <v>1</v>
      </c>
      <c r="G18" s="9">
        <v>9</v>
      </c>
      <c r="H18" s="9">
        <v>4</v>
      </c>
      <c r="I18" s="9">
        <v>72</v>
      </c>
    </row>
    <row r="19" spans="1:9" ht="15">
      <c r="A19" s="8">
        <v>4</v>
      </c>
      <c r="B19" s="9" t="s">
        <v>206</v>
      </c>
      <c r="C19" s="8" t="s">
        <v>191</v>
      </c>
      <c r="D19" s="9">
        <v>35</v>
      </c>
      <c r="E19" s="9">
        <v>19</v>
      </c>
      <c r="F19" s="9">
        <v>1</v>
      </c>
      <c r="G19" s="9">
        <v>15</v>
      </c>
      <c r="H19" s="9">
        <v>9</v>
      </c>
      <c r="I19" s="9">
        <v>68</v>
      </c>
    </row>
    <row r="20" spans="1:9" ht="15">
      <c r="A20" s="8">
        <v>5</v>
      </c>
      <c r="B20" s="9" t="s">
        <v>200</v>
      </c>
      <c r="C20" s="8" t="s">
        <v>36</v>
      </c>
      <c r="D20" s="9">
        <v>30</v>
      </c>
      <c r="E20" s="9">
        <v>16</v>
      </c>
      <c r="F20" s="9">
        <v>1</v>
      </c>
      <c r="G20" s="9">
        <v>13</v>
      </c>
      <c r="H20" s="9">
        <v>11</v>
      </c>
      <c r="I20" s="9">
        <v>61</v>
      </c>
    </row>
    <row r="21" spans="1:9" ht="15">
      <c r="A21" s="8">
        <v>6</v>
      </c>
      <c r="B21" s="9" t="s">
        <v>37</v>
      </c>
      <c r="C21" s="8" t="s">
        <v>38</v>
      </c>
      <c r="D21" s="9">
        <v>34</v>
      </c>
      <c r="E21" s="9">
        <v>14</v>
      </c>
      <c r="F21" s="9">
        <v>0</v>
      </c>
      <c r="G21" s="9">
        <v>20</v>
      </c>
      <c r="H21" s="9">
        <v>12</v>
      </c>
      <c r="I21" s="9">
        <v>54</v>
      </c>
    </row>
    <row r="22" spans="1:9" ht="15">
      <c r="A22" s="8">
        <v>7</v>
      </c>
      <c r="B22" s="9" t="s">
        <v>199</v>
      </c>
      <c r="C22" s="8" t="s">
        <v>30</v>
      </c>
      <c r="D22" s="9">
        <v>29</v>
      </c>
      <c r="E22" s="9">
        <v>12</v>
      </c>
      <c r="F22" s="9">
        <v>0</v>
      </c>
      <c r="G22" s="9">
        <v>17</v>
      </c>
      <c r="H22" s="9">
        <v>8</v>
      </c>
      <c r="I22" s="9">
        <v>44</v>
      </c>
    </row>
    <row r="23" spans="1:9" ht="15">
      <c r="A23" s="8">
        <v>8</v>
      </c>
      <c r="B23" s="9" t="s">
        <v>204</v>
      </c>
      <c r="C23" s="8" t="s">
        <v>321</v>
      </c>
      <c r="D23" s="9">
        <v>34</v>
      </c>
      <c r="E23" s="9">
        <v>7</v>
      </c>
      <c r="F23" s="9">
        <v>0</v>
      </c>
      <c r="G23" s="9">
        <v>27</v>
      </c>
      <c r="H23" s="9">
        <v>11</v>
      </c>
      <c r="I23" s="9">
        <v>32</v>
      </c>
    </row>
    <row r="24" spans="1:9" ht="15">
      <c r="A24" s="8">
        <v>9</v>
      </c>
      <c r="B24" s="9" t="s">
        <v>203</v>
      </c>
      <c r="C24" s="8" t="s">
        <v>190</v>
      </c>
      <c r="D24" s="9">
        <v>27</v>
      </c>
      <c r="E24" s="9">
        <v>6</v>
      </c>
      <c r="F24" s="9">
        <v>0</v>
      </c>
      <c r="G24" s="9">
        <v>21</v>
      </c>
      <c r="H24" s="9">
        <v>12</v>
      </c>
      <c r="I24" s="9">
        <v>30</v>
      </c>
    </row>
    <row r="25" spans="1:9" ht="15">
      <c r="A25" s="8">
        <v>10</v>
      </c>
      <c r="B25" s="9" t="s">
        <v>207</v>
      </c>
      <c r="C25" s="8" t="s">
        <v>192</v>
      </c>
      <c r="D25" s="9">
        <v>32</v>
      </c>
      <c r="E25" s="9">
        <v>6</v>
      </c>
      <c r="F25" s="9">
        <v>0</v>
      </c>
      <c r="G25" s="9">
        <v>26</v>
      </c>
      <c r="H25" s="9">
        <v>9</v>
      </c>
      <c r="I25" s="9">
        <v>27</v>
      </c>
    </row>
    <row r="27" spans="1:8" ht="18">
      <c r="A27" s="4" t="s">
        <v>50</v>
      </c>
      <c r="B27" s="5"/>
      <c r="C27" s="5"/>
      <c r="D27" s="5"/>
      <c r="E27" s="5"/>
      <c r="F27" s="5"/>
      <c r="G27" s="5"/>
      <c r="H27" s="5"/>
    </row>
    <row r="28" spans="1:8" ht="15">
      <c r="A28" s="6"/>
      <c r="B28" s="6"/>
      <c r="C28" s="7" t="s">
        <v>51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7</v>
      </c>
    </row>
    <row r="29" spans="1:8" ht="15">
      <c r="A29" s="8">
        <v>1</v>
      </c>
      <c r="B29" s="9" t="s">
        <v>313</v>
      </c>
      <c r="C29" s="8" t="s">
        <v>209</v>
      </c>
      <c r="D29" s="9">
        <v>4</v>
      </c>
      <c r="E29" s="9">
        <v>4</v>
      </c>
      <c r="F29" s="9">
        <v>0</v>
      </c>
      <c r="G29" s="9">
        <v>0</v>
      </c>
      <c r="H29" s="9">
        <v>9</v>
      </c>
    </row>
    <row r="30" spans="1:8" ht="15">
      <c r="A30" s="8">
        <v>2</v>
      </c>
      <c r="B30" s="9" t="s">
        <v>314</v>
      </c>
      <c r="C30" s="8" t="s">
        <v>38</v>
      </c>
      <c r="D30" s="9">
        <v>4</v>
      </c>
      <c r="E30" s="9">
        <v>3</v>
      </c>
      <c r="F30" s="9">
        <v>0</v>
      </c>
      <c r="G30" s="9">
        <v>1</v>
      </c>
      <c r="H30" s="9">
        <v>9</v>
      </c>
    </row>
    <row r="31" spans="1:8" ht="15">
      <c r="A31" s="8">
        <v>3</v>
      </c>
      <c r="B31" s="9" t="s">
        <v>315</v>
      </c>
      <c r="C31" s="8" t="s">
        <v>210</v>
      </c>
      <c r="D31" s="9">
        <v>4</v>
      </c>
      <c r="E31" s="9">
        <v>2</v>
      </c>
      <c r="F31" s="9">
        <v>0</v>
      </c>
      <c r="G31" s="9">
        <v>2</v>
      </c>
      <c r="H31" s="9">
        <v>6</v>
      </c>
    </row>
    <row r="32" spans="1:8" ht="15">
      <c r="A32" s="8">
        <v>4</v>
      </c>
      <c r="B32" s="9" t="s">
        <v>316</v>
      </c>
      <c r="C32" s="8" t="s">
        <v>57</v>
      </c>
      <c r="D32" s="9">
        <v>4</v>
      </c>
      <c r="E32" s="9">
        <v>1</v>
      </c>
      <c r="F32" s="9">
        <v>0</v>
      </c>
      <c r="G32" s="9">
        <v>3</v>
      </c>
      <c r="H32" s="9">
        <v>4</v>
      </c>
    </row>
    <row r="33" spans="1:8" ht="15">
      <c r="A33" s="8">
        <v>5</v>
      </c>
      <c r="B33" s="9" t="s">
        <v>317</v>
      </c>
      <c r="C33" s="8" t="s">
        <v>57</v>
      </c>
      <c r="D33" s="9">
        <v>4</v>
      </c>
      <c r="E33" s="9">
        <v>0</v>
      </c>
      <c r="F33" s="9">
        <v>0</v>
      </c>
      <c r="G33" s="9">
        <v>4</v>
      </c>
      <c r="H33" s="9">
        <v>2</v>
      </c>
    </row>
    <row r="34" spans="1:8" ht="15">
      <c r="A34" s="8"/>
      <c r="B34" s="9"/>
      <c r="C34" s="8"/>
      <c r="D34" s="9"/>
      <c r="E34" s="9"/>
      <c r="F34" s="9"/>
      <c r="G34" s="9"/>
      <c r="H34" s="9"/>
    </row>
    <row r="35" spans="1:8" ht="15">
      <c r="A35" s="8"/>
      <c r="B35" s="9"/>
      <c r="C35" s="8"/>
      <c r="D35" s="9"/>
      <c r="E35" s="9"/>
      <c r="F35" s="9"/>
      <c r="G35" s="9"/>
      <c r="H35" s="9"/>
    </row>
    <row r="37" spans="1:8" ht="17.25">
      <c r="A37" s="4" t="s">
        <v>60</v>
      </c>
      <c r="B37" s="11"/>
      <c r="C37" s="11"/>
      <c r="D37" s="11"/>
      <c r="E37" s="11"/>
      <c r="F37" s="11"/>
      <c r="G37" s="11"/>
      <c r="H37" s="11"/>
    </row>
    <row r="38" spans="1:8" ht="15">
      <c r="A38" s="6"/>
      <c r="B38" s="6"/>
      <c r="C38" s="7" t="s">
        <v>51</v>
      </c>
      <c r="D38" s="7" t="s">
        <v>2</v>
      </c>
      <c r="E38" s="7" t="s">
        <v>3</v>
      </c>
      <c r="F38" s="7" t="s">
        <v>4</v>
      </c>
      <c r="G38" s="7" t="s">
        <v>5</v>
      </c>
      <c r="H38" s="7" t="s">
        <v>7</v>
      </c>
    </row>
    <row r="39" spans="1:8" ht="15">
      <c r="A39" s="8">
        <v>1</v>
      </c>
      <c r="B39" s="9" t="s">
        <v>194</v>
      </c>
      <c r="C39" s="8" t="s">
        <v>13</v>
      </c>
      <c r="D39" s="9">
        <v>7</v>
      </c>
      <c r="E39" s="9">
        <v>7</v>
      </c>
      <c r="F39" s="9">
        <v>0</v>
      </c>
      <c r="G39" s="9">
        <v>0</v>
      </c>
      <c r="H39" s="9">
        <v>19</v>
      </c>
    </row>
    <row r="40" spans="1:8" ht="15">
      <c r="A40" s="8">
        <v>2</v>
      </c>
      <c r="B40" s="9" t="s">
        <v>318</v>
      </c>
      <c r="C40" s="8" t="s">
        <v>57</v>
      </c>
      <c r="D40" s="9">
        <v>8</v>
      </c>
      <c r="E40" s="9">
        <v>4</v>
      </c>
      <c r="F40" s="9">
        <v>0</v>
      </c>
      <c r="G40" s="9">
        <v>4</v>
      </c>
      <c r="H40" s="9">
        <v>12</v>
      </c>
    </row>
    <row r="41" spans="1:8" ht="15">
      <c r="A41" s="8">
        <v>3</v>
      </c>
      <c r="B41" s="9" t="s">
        <v>248</v>
      </c>
      <c r="C41" s="8" t="s">
        <v>69</v>
      </c>
      <c r="D41" s="9">
        <v>8</v>
      </c>
      <c r="E41" s="9">
        <v>2</v>
      </c>
      <c r="F41" s="9">
        <v>1</v>
      </c>
      <c r="G41" s="9">
        <v>5</v>
      </c>
      <c r="H41" s="9">
        <v>9</v>
      </c>
    </row>
    <row r="42" spans="1:8" ht="15">
      <c r="A42" s="8">
        <v>4</v>
      </c>
      <c r="B42" s="9" t="s">
        <v>320</v>
      </c>
      <c r="C42" s="8" t="s">
        <v>38</v>
      </c>
      <c r="D42" s="9">
        <v>8</v>
      </c>
      <c r="E42" s="9">
        <v>3</v>
      </c>
      <c r="F42" s="9">
        <v>0</v>
      </c>
      <c r="G42" s="9">
        <v>5</v>
      </c>
      <c r="H42" s="9">
        <v>8</v>
      </c>
    </row>
    <row r="43" spans="1:8" ht="15">
      <c r="A43" s="8">
        <v>5</v>
      </c>
      <c r="B43" s="9" t="s">
        <v>319</v>
      </c>
      <c r="C43" s="8" t="s">
        <v>59</v>
      </c>
      <c r="D43" s="9">
        <v>7</v>
      </c>
      <c r="E43" s="9">
        <v>2</v>
      </c>
      <c r="F43" s="9">
        <v>1</v>
      </c>
      <c r="G43" s="9">
        <v>4</v>
      </c>
      <c r="H43" s="9">
        <v>8</v>
      </c>
    </row>
    <row r="45" spans="1:3" ht="15">
      <c r="A45" s="6"/>
      <c r="B45" s="6" t="s">
        <v>259</v>
      </c>
      <c r="C45" s="7"/>
    </row>
    <row r="46" ht="15">
      <c r="B46" t="s">
        <v>575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B32" sqref="B32"/>
    </sheetView>
  </sheetViews>
  <sheetFormatPr defaultColWidth="9.00390625" defaultRowHeight="15.75"/>
  <cols>
    <col min="1" max="1" width="3.00390625" style="0" customWidth="1"/>
    <col min="2" max="2" width="26.00390625" style="0" customWidth="1"/>
    <col min="3" max="3" width="15.00390625" style="0" customWidth="1"/>
    <col min="4" max="9" width="4.125" style="0" customWidth="1"/>
  </cols>
  <sheetData>
    <row r="1" spans="1:9" ht="17.25">
      <c r="A1" s="13" t="s">
        <v>312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5"/>
      <c r="B2" s="25"/>
      <c r="C2" s="25"/>
      <c r="D2" s="25"/>
      <c r="E2" s="25"/>
      <c r="F2" s="25"/>
      <c r="G2" s="25"/>
      <c r="H2" s="25"/>
      <c r="I2" s="25"/>
    </row>
    <row r="3" spans="1:9" ht="15.75" customHeight="1">
      <c r="A3" s="13" t="s">
        <v>0</v>
      </c>
      <c r="B3" s="13"/>
      <c r="C3" s="13"/>
      <c r="D3" s="26" t="s">
        <v>1</v>
      </c>
      <c r="E3" s="26" t="s">
        <v>1</v>
      </c>
      <c r="F3" s="26" t="s">
        <v>1</v>
      </c>
      <c r="G3" s="26" t="s">
        <v>1</v>
      </c>
      <c r="H3" s="26" t="s">
        <v>1</v>
      </c>
      <c r="I3" s="26" t="s">
        <v>1</v>
      </c>
    </row>
    <row r="4" spans="1:9" ht="2.25" customHeight="1">
      <c r="A4" s="13"/>
      <c r="B4" s="13"/>
      <c r="C4" s="13"/>
      <c r="D4" s="27"/>
      <c r="E4" s="27"/>
      <c r="F4" s="27"/>
      <c r="G4" s="27"/>
      <c r="H4" s="27"/>
      <c r="I4" s="27"/>
    </row>
    <row r="5" spans="1:9" ht="15">
      <c r="A5" s="6"/>
      <c r="B5" s="6"/>
      <c r="C5" s="7"/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ht="0.75" customHeight="1">
      <c r="A6" s="6"/>
      <c r="B6" s="6"/>
      <c r="C6" s="7"/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s="30">
        <v>1</v>
      </c>
      <c r="B7" s="111" t="s">
        <v>8</v>
      </c>
      <c r="C7" s="30" t="s">
        <v>9</v>
      </c>
      <c r="D7" s="30">
        <v>21</v>
      </c>
      <c r="E7" s="30">
        <v>20</v>
      </c>
      <c r="F7" s="30">
        <v>0</v>
      </c>
      <c r="G7" s="30">
        <v>1</v>
      </c>
      <c r="H7" s="30">
        <v>1</v>
      </c>
      <c r="I7" s="30">
        <v>61</v>
      </c>
    </row>
    <row r="8" spans="1:9" ht="0.7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15">
      <c r="A9" s="30">
        <v>2</v>
      </c>
      <c r="B9" s="30" t="s">
        <v>10</v>
      </c>
      <c r="C9" s="30" t="s">
        <v>11</v>
      </c>
      <c r="D9" s="30">
        <v>21</v>
      </c>
      <c r="E9" s="30">
        <v>14</v>
      </c>
      <c r="F9" s="30">
        <v>0</v>
      </c>
      <c r="G9" s="30">
        <v>7</v>
      </c>
      <c r="H9" s="30">
        <v>5</v>
      </c>
      <c r="I9" s="30">
        <v>47</v>
      </c>
    </row>
    <row r="10" spans="1:9" ht="15.75" customHeight="1" hidden="1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">
      <c r="A11" s="30">
        <v>3</v>
      </c>
      <c r="B11" s="30" t="s">
        <v>12</v>
      </c>
      <c r="C11" s="30" t="s">
        <v>13</v>
      </c>
      <c r="D11" s="30">
        <v>18</v>
      </c>
      <c r="E11" s="30">
        <v>13</v>
      </c>
      <c r="F11" s="30">
        <v>0</v>
      </c>
      <c r="G11" s="30">
        <v>5</v>
      </c>
      <c r="H11" s="30">
        <v>3</v>
      </c>
      <c r="I11" s="30">
        <v>42</v>
      </c>
    </row>
    <row r="12" spans="1:9" ht="15.75" customHeight="1" hidden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5" customHeight="1">
      <c r="A13" s="30">
        <v>4</v>
      </c>
      <c r="B13" s="30" t="s">
        <v>14</v>
      </c>
      <c r="C13" s="30" t="s">
        <v>15</v>
      </c>
      <c r="D13" s="30">
        <v>19</v>
      </c>
      <c r="E13" s="30">
        <v>11</v>
      </c>
      <c r="F13" s="30">
        <v>0</v>
      </c>
      <c r="G13" s="30">
        <v>8</v>
      </c>
      <c r="H13" s="30">
        <v>1</v>
      </c>
      <c r="I13" s="30">
        <v>34</v>
      </c>
    </row>
    <row r="14" spans="1:9" ht="15.75" customHeight="1" hidden="1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5">
      <c r="A15" s="30">
        <v>5</v>
      </c>
      <c r="B15" s="30" t="s">
        <v>16</v>
      </c>
      <c r="C15" s="30" t="s">
        <v>17</v>
      </c>
      <c r="D15" s="30">
        <v>20</v>
      </c>
      <c r="E15" s="30">
        <v>10</v>
      </c>
      <c r="F15" s="30">
        <v>0</v>
      </c>
      <c r="G15" s="30">
        <v>10</v>
      </c>
      <c r="H15" s="30">
        <v>2</v>
      </c>
      <c r="I15" s="30">
        <v>32</v>
      </c>
    </row>
    <row r="16" spans="1:9" ht="15.75" customHeight="1" hidden="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">
      <c r="A17" s="30">
        <v>6</v>
      </c>
      <c r="B17" s="30" t="s">
        <v>18</v>
      </c>
      <c r="C17" s="30" t="s">
        <v>19</v>
      </c>
      <c r="D17" s="30">
        <v>18</v>
      </c>
      <c r="E17" s="30">
        <v>7</v>
      </c>
      <c r="F17" s="30">
        <v>1</v>
      </c>
      <c r="G17" s="30">
        <v>10</v>
      </c>
      <c r="H17" s="30">
        <v>7</v>
      </c>
      <c r="I17" s="30">
        <v>30</v>
      </c>
    </row>
    <row r="18" spans="1:9" ht="0.7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8" customHeight="1">
      <c r="A19" s="30">
        <v>7</v>
      </c>
      <c r="B19" s="30" t="s">
        <v>20</v>
      </c>
      <c r="C19" s="30" t="s">
        <v>21</v>
      </c>
      <c r="D19" s="30">
        <v>12</v>
      </c>
      <c r="E19" s="30">
        <v>8</v>
      </c>
      <c r="F19" s="30">
        <v>0</v>
      </c>
      <c r="G19" s="30">
        <v>4</v>
      </c>
      <c r="H19" s="30">
        <v>3</v>
      </c>
      <c r="I19" s="30">
        <v>27</v>
      </c>
    </row>
    <row r="20" spans="1:9" ht="15.75" customHeight="1" hidden="1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5">
      <c r="A21" s="30">
        <v>8</v>
      </c>
      <c r="B21" s="30" t="s">
        <v>22</v>
      </c>
      <c r="C21" s="30" t="s">
        <v>23</v>
      </c>
      <c r="D21" s="30">
        <v>21</v>
      </c>
      <c r="E21" s="30">
        <v>4</v>
      </c>
      <c r="F21" s="30">
        <v>1</v>
      </c>
      <c r="G21" s="30">
        <v>16</v>
      </c>
      <c r="H21" s="30">
        <v>11</v>
      </c>
      <c r="I21" s="30">
        <v>25</v>
      </c>
    </row>
    <row r="22" spans="1:9" ht="15.75" customHeight="1" hidden="1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8.75" customHeight="1">
      <c r="A23" s="30">
        <v>9</v>
      </c>
      <c r="B23" s="30" t="s">
        <v>24</v>
      </c>
      <c r="C23" s="30" t="s">
        <v>25</v>
      </c>
      <c r="D23" s="30">
        <v>21</v>
      </c>
      <c r="E23" s="30">
        <v>3</v>
      </c>
      <c r="F23" s="30">
        <v>1</v>
      </c>
      <c r="G23" s="30">
        <v>17</v>
      </c>
      <c r="H23" s="30">
        <v>13</v>
      </c>
      <c r="I23" s="30">
        <v>24</v>
      </c>
    </row>
    <row r="24" spans="1:9" ht="15.75" customHeight="1" hidden="1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5" customHeight="1">
      <c r="A25" s="30">
        <v>10</v>
      </c>
      <c r="B25" s="30" t="s">
        <v>26</v>
      </c>
      <c r="C25" s="30" t="s">
        <v>27</v>
      </c>
      <c r="D25" s="30">
        <v>16</v>
      </c>
      <c r="E25" s="30">
        <v>6</v>
      </c>
      <c r="F25" s="30">
        <v>1</v>
      </c>
      <c r="G25" s="30">
        <v>9</v>
      </c>
      <c r="H25" s="30">
        <v>-1</v>
      </c>
      <c r="I25" s="30">
        <v>19</v>
      </c>
    </row>
    <row r="26" spans="1:9" ht="15.75" customHeight="1" hidden="1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7.25" customHeight="1">
      <c r="A28" s="13" t="s">
        <v>28</v>
      </c>
      <c r="B28" s="13"/>
      <c r="C28" s="26"/>
      <c r="D28" s="26"/>
      <c r="E28" s="26"/>
      <c r="F28" s="26"/>
      <c r="G28" s="26"/>
      <c r="H28" s="26" t="s">
        <v>1</v>
      </c>
      <c r="I28" s="26" t="s">
        <v>1</v>
      </c>
    </row>
    <row r="29" spans="1:9" ht="0.75" customHeight="1">
      <c r="A29" s="13"/>
      <c r="B29" s="13"/>
      <c r="C29" s="27"/>
      <c r="D29" s="27"/>
      <c r="E29" s="27"/>
      <c r="F29" s="27"/>
      <c r="G29" s="27"/>
      <c r="H29" s="27"/>
      <c r="I29" s="27"/>
    </row>
    <row r="30" spans="1:9" ht="15">
      <c r="A30" s="6"/>
      <c r="B30" s="6"/>
      <c r="C30" s="7"/>
      <c r="D30" s="7" t="s">
        <v>2</v>
      </c>
      <c r="E30" s="7" t="s">
        <v>3</v>
      </c>
      <c r="F30" s="7" t="s">
        <v>4</v>
      </c>
      <c r="G30" s="7" t="s">
        <v>5</v>
      </c>
      <c r="H30" s="7" t="s">
        <v>6</v>
      </c>
      <c r="I30" s="7" t="s">
        <v>7</v>
      </c>
    </row>
    <row r="31" spans="1:9" ht="0.75" customHeight="1">
      <c r="A31" s="6"/>
      <c r="B31" s="6"/>
      <c r="C31" s="7"/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</row>
    <row r="32" spans="1:9" ht="15">
      <c r="A32" s="30">
        <v>1</v>
      </c>
      <c r="B32" s="30" t="s">
        <v>29</v>
      </c>
      <c r="C32" s="30" t="s">
        <v>30</v>
      </c>
      <c r="D32" s="30">
        <v>20</v>
      </c>
      <c r="E32" s="30">
        <v>14</v>
      </c>
      <c r="F32" s="30">
        <v>1</v>
      </c>
      <c r="G32" s="30">
        <v>5</v>
      </c>
      <c r="H32" s="30">
        <v>4</v>
      </c>
      <c r="I32" s="30">
        <v>48</v>
      </c>
    </row>
    <row r="33" spans="1:9" ht="15.75" customHeight="1" hidden="1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7.25" customHeight="1">
      <c r="A34" s="30">
        <v>2</v>
      </c>
      <c r="B34" s="30" t="s">
        <v>31</v>
      </c>
      <c r="C34" s="30" t="s">
        <v>32</v>
      </c>
      <c r="D34" s="30">
        <v>19</v>
      </c>
      <c r="E34" s="30">
        <v>13</v>
      </c>
      <c r="F34" s="30">
        <v>1</v>
      </c>
      <c r="G34" s="30">
        <v>5</v>
      </c>
      <c r="H34" s="30">
        <v>4</v>
      </c>
      <c r="I34" s="30">
        <v>45</v>
      </c>
    </row>
    <row r="35" spans="1:9" ht="15.75" customHeight="1" hidden="1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5">
      <c r="A36" s="30">
        <v>3</v>
      </c>
      <c r="B36" s="30" t="s">
        <v>33</v>
      </c>
      <c r="C36" s="30" t="s">
        <v>34</v>
      </c>
      <c r="D36" s="30">
        <v>15</v>
      </c>
      <c r="E36" s="30">
        <v>9</v>
      </c>
      <c r="F36" s="30">
        <v>1</v>
      </c>
      <c r="G36" s="30">
        <v>5</v>
      </c>
      <c r="H36" s="30">
        <v>5</v>
      </c>
      <c r="I36" s="30">
        <v>34</v>
      </c>
    </row>
    <row r="37" spans="1:9" ht="15.75" customHeight="1" hidden="1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5">
      <c r="A38" s="30">
        <v>4</v>
      </c>
      <c r="B38" s="30" t="s">
        <v>35</v>
      </c>
      <c r="C38" s="30" t="s">
        <v>36</v>
      </c>
      <c r="D38" s="30">
        <v>21</v>
      </c>
      <c r="E38" s="30">
        <v>7</v>
      </c>
      <c r="F38" s="30">
        <v>1</v>
      </c>
      <c r="G38" s="30">
        <v>13</v>
      </c>
      <c r="H38" s="30">
        <v>9</v>
      </c>
      <c r="I38" s="30">
        <v>32</v>
      </c>
    </row>
    <row r="39" spans="1:9" ht="15.75" customHeight="1" hidden="1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5">
      <c r="A40" s="30">
        <v>5</v>
      </c>
      <c r="B40" s="30" t="s">
        <v>37</v>
      </c>
      <c r="C40" s="30" t="s">
        <v>38</v>
      </c>
      <c r="D40" s="30">
        <v>20</v>
      </c>
      <c r="E40" s="30">
        <v>7</v>
      </c>
      <c r="F40" s="30">
        <v>1</v>
      </c>
      <c r="G40" s="30">
        <v>12</v>
      </c>
      <c r="H40" s="30">
        <v>8</v>
      </c>
      <c r="I40" s="30">
        <v>31</v>
      </c>
    </row>
    <row r="41" spans="1:9" ht="0.75" customHeight="1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5">
      <c r="A42" s="30">
        <v>6</v>
      </c>
      <c r="B42" s="30" t="s">
        <v>39</v>
      </c>
      <c r="C42" s="30" t="s">
        <v>40</v>
      </c>
      <c r="D42" s="30">
        <v>15</v>
      </c>
      <c r="E42" s="30">
        <v>7</v>
      </c>
      <c r="F42" s="30">
        <v>1</v>
      </c>
      <c r="G42" s="30">
        <v>7</v>
      </c>
      <c r="H42" s="30">
        <v>6</v>
      </c>
      <c r="I42" s="30">
        <v>29</v>
      </c>
    </row>
    <row r="43" spans="1:9" ht="0.75" customHeight="1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5">
      <c r="A44" s="30">
        <v>7</v>
      </c>
      <c r="B44" s="30" t="s">
        <v>41</v>
      </c>
      <c r="C44" s="30" t="s">
        <v>42</v>
      </c>
      <c r="D44" s="30">
        <v>20</v>
      </c>
      <c r="E44" s="30">
        <v>7</v>
      </c>
      <c r="F44" s="30">
        <v>0</v>
      </c>
      <c r="G44" s="30">
        <v>13</v>
      </c>
      <c r="H44" s="30">
        <v>7</v>
      </c>
      <c r="I44" s="30">
        <v>28</v>
      </c>
    </row>
    <row r="45" spans="1:9" ht="0.75" customHeight="1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5">
      <c r="A46" s="30">
        <v>8</v>
      </c>
      <c r="B46" s="30" t="s">
        <v>43</v>
      </c>
      <c r="C46" s="30" t="s">
        <v>44</v>
      </c>
      <c r="D46" s="30">
        <v>19</v>
      </c>
      <c r="E46" s="30">
        <v>5</v>
      </c>
      <c r="F46" s="30">
        <v>1</v>
      </c>
      <c r="G46" s="30">
        <v>13</v>
      </c>
      <c r="H46" s="30">
        <v>10</v>
      </c>
      <c r="I46" s="30">
        <v>27</v>
      </c>
    </row>
    <row r="47" spans="1:9" ht="0.75" customHeight="1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5">
      <c r="A48" s="30">
        <v>9</v>
      </c>
      <c r="B48" s="30" t="s">
        <v>45</v>
      </c>
      <c r="C48" s="30" t="s">
        <v>46</v>
      </c>
      <c r="D48" s="30">
        <v>11</v>
      </c>
      <c r="E48" s="30">
        <v>4</v>
      </c>
      <c r="F48" s="30">
        <v>3</v>
      </c>
      <c r="G48" s="30">
        <v>4</v>
      </c>
      <c r="H48" s="30">
        <v>3</v>
      </c>
      <c r="I48" s="30">
        <v>21</v>
      </c>
    </row>
    <row r="49" spans="1:9" ht="15.75" customHeight="1" hidden="1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5">
      <c r="A50" s="30">
        <v>10</v>
      </c>
      <c r="B50" s="30" t="s">
        <v>47</v>
      </c>
      <c r="C50" s="30" t="s">
        <v>44</v>
      </c>
      <c r="D50" s="30">
        <v>12</v>
      </c>
      <c r="E50" s="30">
        <v>4</v>
      </c>
      <c r="F50" s="30">
        <v>1</v>
      </c>
      <c r="G50" s="30">
        <v>7</v>
      </c>
      <c r="H50" s="30">
        <v>7</v>
      </c>
      <c r="I50" s="30">
        <v>21</v>
      </c>
    </row>
    <row r="51" spans="1:9" ht="0.75" customHeight="1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5">
      <c r="A52" s="30">
        <v>11</v>
      </c>
      <c r="B52" s="30" t="s">
        <v>48</v>
      </c>
      <c r="C52" s="30" t="s">
        <v>49</v>
      </c>
      <c r="D52" s="30">
        <v>3</v>
      </c>
      <c r="E52" s="30">
        <v>0</v>
      </c>
      <c r="F52" s="30">
        <v>1</v>
      </c>
      <c r="G52" s="30">
        <v>2</v>
      </c>
      <c r="H52" s="30">
        <v>1</v>
      </c>
      <c r="I52" s="30">
        <v>3</v>
      </c>
    </row>
    <row r="53" spans="1:9" ht="1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.75" customHeight="1">
      <c r="A54" s="13" t="s">
        <v>50</v>
      </c>
      <c r="B54" s="13"/>
      <c r="C54" s="26" t="s">
        <v>1</v>
      </c>
      <c r="D54" s="26" t="s">
        <v>1</v>
      </c>
      <c r="E54" s="26" t="s">
        <v>1</v>
      </c>
      <c r="F54" s="26" t="s">
        <v>1</v>
      </c>
      <c r="G54" s="26" t="s">
        <v>1</v>
      </c>
      <c r="H54" s="25"/>
      <c r="I54" s="25"/>
    </row>
    <row r="55" spans="1:9" ht="0.75" customHeight="1">
      <c r="A55" s="13"/>
      <c r="B55" s="13"/>
      <c r="C55" s="27"/>
      <c r="D55" s="27"/>
      <c r="E55" s="27"/>
      <c r="F55" s="27"/>
      <c r="G55" s="27"/>
      <c r="H55" s="25"/>
      <c r="I55" s="25"/>
    </row>
    <row r="56" spans="1:9" ht="15">
      <c r="A56" s="6"/>
      <c r="B56" s="6"/>
      <c r="C56" s="7"/>
      <c r="D56" s="7" t="s">
        <v>2</v>
      </c>
      <c r="E56" s="7" t="s">
        <v>3</v>
      </c>
      <c r="F56" s="7" t="s">
        <v>5</v>
      </c>
      <c r="G56" s="7" t="s">
        <v>7</v>
      </c>
      <c r="H56" s="25"/>
      <c r="I56" s="25"/>
    </row>
    <row r="57" spans="1:9" ht="15.75" customHeight="1" hidden="1">
      <c r="A57" s="6"/>
      <c r="B57" s="6"/>
      <c r="C57" s="7"/>
      <c r="D57" s="7" t="s">
        <v>2</v>
      </c>
      <c r="E57" s="7" t="s">
        <v>3</v>
      </c>
      <c r="F57" s="7" t="s">
        <v>5</v>
      </c>
      <c r="G57" s="7" t="s">
        <v>7</v>
      </c>
      <c r="H57" s="25"/>
      <c r="I57" s="25"/>
    </row>
    <row r="58" spans="1:9" ht="15">
      <c r="A58" s="30">
        <v>1</v>
      </c>
      <c r="B58" s="30" t="s">
        <v>52</v>
      </c>
      <c r="C58" s="30" t="s">
        <v>53</v>
      </c>
      <c r="D58" s="30">
        <v>6</v>
      </c>
      <c r="E58" s="30">
        <v>4</v>
      </c>
      <c r="F58" s="30">
        <v>2</v>
      </c>
      <c r="G58" s="30">
        <v>13</v>
      </c>
      <c r="H58" s="25"/>
      <c r="I58" s="25"/>
    </row>
    <row r="59" spans="1:9" ht="15.75" customHeight="1" hidden="1">
      <c r="A59" s="30"/>
      <c r="B59" s="30"/>
      <c r="C59" s="30"/>
      <c r="D59" s="30"/>
      <c r="E59" s="30"/>
      <c r="F59" s="30"/>
      <c r="G59" s="30"/>
      <c r="H59" s="25"/>
      <c r="I59" s="25"/>
    </row>
    <row r="60" spans="1:9" ht="15">
      <c r="A60" s="30">
        <v>2</v>
      </c>
      <c r="B60" s="30" t="s">
        <v>54</v>
      </c>
      <c r="C60" s="30" t="s">
        <v>55</v>
      </c>
      <c r="D60" s="30">
        <v>5</v>
      </c>
      <c r="E60" s="30">
        <v>5</v>
      </c>
      <c r="F60" s="30">
        <v>0</v>
      </c>
      <c r="G60" s="30">
        <v>12</v>
      </c>
      <c r="H60" s="25"/>
      <c r="I60" s="25"/>
    </row>
    <row r="61" spans="1:9" ht="15.75" customHeight="1" hidden="1">
      <c r="A61" s="30"/>
      <c r="B61" s="30"/>
      <c r="C61" s="30"/>
      <c r="D61" s="30"/>
      <c r="E61" s="30"/>
      <c r="F61" s="30"/>
      <c r="G61" s="30"/>
      <c r="H61" s="25"/>
      <c r="I61" s="25"/>
    </row>
    <row r="62" spans="1:9" ht="15">
      <c r="A62" s="30">
        <v>3</v>
      </c>
      <c r="B62" s="30" t="s">
        <v>56</v>
      </c>
      <c r="C62" s="30" t="s">
        <v>57</v>
      </c>
      <c r="D62" s="30">
        <v>6</v>
      </c>
      <c r="E62" s="30">
        <v>2</v>
      </c>
      <c r="F62" s="30">
        <v>4</v>
      </c>
      <c r="G62" s="30">
        <v>6</v>
      </c>
      <c r="H62" s="25"/>
      <c r="I62" s="25"/>
    </row>
    <row r="63" spans="1:9" ht="15.75" customHeight="1" hidden="1">
      <c r="A63" s="30"/>
      <c r="B63" s="30"/>
      <c r="C63" s="30"/>
      <c r="D63" s="30"/>
      <c r="E63" s="30"/>
      <c r="F63" s="30"/>
      <c r="G63" s="30"/>
      <c r="H63" s="25"/>
      <c r="I63" s="25"/>
    </row>
    <row r="64" spans="1:9" ht="15">
      <c r="A64" s="30">
        <v>4</v>
      </c>
      <c r="B64" s="30" t="s">
        <v>58</v>
      </c>
      <c r="C64" s="30" t="s">
        <v>59</v>
      </c>
      <c r="D64" s="30">
        <v>5</v>
      </c>
      <c r="E64" s="30">
        <v>0</v>
      </c>
      <c r="F64" s="30">
        <v>5</v>
      </c>
      <c r="G64" s="30">
        <v>2</v>
      </c>
      <c r="H64" s="25"/>
      <c r="I64" s="25"/>
    </row>
    <row r="65" spans="1:9" ht="0.75" customHeight="1">
      <c r="A65" s="30"/>
      <c r="B65" s="30"/>
      <c r="C65" s="30"/>
      <c r="D65" s="30"/>
      <c r="E65" s="30"/>
      <c r="F65" s="30"/>
      <c r="G65" s="30"/>
      <c r="H65" s="25"/>
      <c r="I65" s="25"/>
    </row>
    <row r="66" spans="1:9" ht="0.75" customHeight="1">
      <c r="A66" s="28"/>
      <c r="B66" s="28"/>
      <c r="C66" s="28"/>
      <c r="D66" s="28"/>
      <c r="E66" s="28"/>
      <c r="F66" s="28"/>
      <c r="G66" s="28"/>
      <c r="H66" s="25"/>
      <c r="I66" s="25"/>
    </row>
    <row r="67" spans="1:9" ht="15.75" customHeight="1">
      <c r="A67" s="28"/>
      <c r="B67" s="28"/>
      <c r="C67" s="28"/>
      <c r="D67" s="28"/>
      <c r="E67" s="28"/>
      <c r="F67" s="28"/>
      <c r="G67" s="28"/>
      <c r="H67" s="25"/>
      <c r="I67" s="25"/>
    </row>
    <row r="68" spans="1:9" ht="19.5" customHeight="1">
      <c r="A68" s="13" t="s">
        <v>60</v>
      </c>
      <c r="B68" s="13"/>
      <c r="C68" s="13"/>
      <c r="D68" s="26" t="s">
        <v>1</v>
      </c>
      <c r="E68" s="26" t="s">
        <v>1</v>
      </c>
      <c r="F68" s="26" t="s">
        <v>1</v>
      </c>
      <c r="G68" s="26" t="s">
        <v>1</v>
      </c>
      <c r="H68" s="25"/>
      <c r="I68" s="25"/>
    </row>
    <row r="69" spans="1:9" ht="15.75" customHeight="1" hidden="1">
      <c r="A69" s="13"/>
      <c r="B69" s="13"/>
      <c r="C69" s="13"/>
      <c r="D69" s="27"/>
      <c r="E69" s="27"/>
      <c r="F69" s="27"/>
      <c r="G69" s="27"/>
      <c r="H69" s="25"/>
      <c r="I69" s="25"/>
    </row>
    <row r="70" spans="1:9" ht="15">
      <c r="A70" s="6"/>
      <c r="B70" s="6"/>
      <c r="C70" s="7"/>
      <c r="D70" s="7" t="s">
        <v>2</v>
      </c>
      <c r="E70" s="7" t="s">
        <v>3</v>
      </c>
      <c r="F70" s="7" t="s">
        <v>5</v>
      </c>
      <c r="G70" s="7" t="s">
        <v>7</v>
      </c>
      <c r="H70" s="25"/>
      <c r="I70" s="25"/>
    </row>
    <row r="71" spans="1:9" ht="15.75" customHeight="1" hidden="1">
      <c r="A71" s="6"/>
      <c r="B71" s="6"/>
      <c r="C71" s="7"/>
      <c r="D71" s="7" t="s">
        <v>2</v>
      </c>
      <c r="E71" s="7" t="s">
        <v>3</v>
      </c>
      <c r="F71" s="7" t="s">
        <v>5</v>
      </c>
      <c r="G71" s="7" t="s">
        <v>7</v>
      </c>
      <c r="H71" s="25"/>
      <c r="I71" s="25"/>
    </row>
    <row r="72" spans="1:9" ht="15">
      <c r="A72" s="30">
        <v>1</v>
      </c>
      <c r="B72" s="30" t="s">
        <v>61</v>
      </c>
      <c r="C72" s="30" t="s">
        <v>62</v>
      </c>
      <c r="D72" s="30">
        <v>6</v>
      </c>
      <c r="E72" s="30">
        <v>6</v>
      </c>
      <c r="F72" s="30">
        <v>0</v>
      </c>
      <c r="G72" s="30">
        <v>17</v>
      </c>
      <c r="H72" s="25"/>
      <c r="I72" s="25"/>
    </row>
    <row r="73" spans="1:9" ht="0.75" customHeight="1">
      <c r="A73" s="30"/>
      <c r="B73" s="30"/>
      <c r="C73" s="30"/>
      <c r="D73" s="30"/>
      <c r="E73" s="30"/>
      <c r="F73" s="30"/>
      <c r="G73" s="30"/>
      <c r="H73" s="25"/>
      <c r="I73" s="25"/>
    </row>
    <row r="74" spans="1:9" ht="15">
      <c r="A74" s="30">
        <v>2</v>
      </c>
      <c r="B74" s="30" t="s">
        <v>63</v>
      </c>
      <c r="C74" s="30" t="s">
        <v>55</v>
      </c>
      <c r="D74" s="30">
        <v>4</v>
      </c>
      <c r="E74" s="30">
        <v>3</v>
      </c>
      <c r="F74" s="30">
        <v>1</v>
      </c>
      <c r="G74" s="30">
        <v>9</v>
      </c>
      <c r="H74" s="25"/>
      <c r="I74" s="25"/>
    </row>
    <row r="75" spans="1:9" ht="0.75" customHeight="1">
      <c r="A75" s="30"/>
      <c r="B75" s="30"/>
      <c r="C75" s="30"/>
      <c r="D75" s="30"/>
      <c r="E75" s="30"/>
      <c r="F75" s="30"/>
      <c r="G75" s="30"/>
      <c r="H75" s="25"/>
      <c r="I75" s="25"/>
    </row>
    <row r="76" spans="1:9" ht="17.25" customHeight="1">
      <c r="A76" s="30">
        <v>3</v>
      </c>
      <c r="B76" s="30" t="s">
        <v>64</v>
      </c>
      <c r="C76" s="30" t="s">
        <v>65</v>
      </c>
      <c r="D76" s="30">
        <v>4</v>
      </c>
      <c r="E76" s="30">
        <v>2</v>
      </c>
      <c r="F76" s="30">
        <v>2</v>
      </c>
      <c r="G76" s="30">
        <v>5</v>
      </c>
      <c r="H76" s="25"/>
      <c r="I76" s="25"/>
    </row>
    <row r="77" spans="1:9" ht="15.75" customHeight="1" hidden="1">
      <c r="A77" s="30"/>
      <c r="B77" s="30"/>
      <c r="C77" s="30"/>
      <c r="D77" s="30"/>
      <c r="E77" s="30"/>
      <c r="F77" s="30"/>
      <c r="G77" s="30"/>
      <c r="H77" s="25"/>
      <c r="I77" s="25"/>
    </row>
    <row r="78" spans="1:9" ht="15">
      <c r="A78" s="30">
        <v>4</v>
      </c>
      <c r="B78" s="30" t="s">
        <v>66</v>
      </c>
      <c r="C78" s="30" t="s">
        <v>55</v>
      </c>
      <c r="D78" s="30">
        <v>4</v>
      </c>
      <c r="E78" s="30">
        <v>1</v>
      </c>
      <c r="F78" s="30">
        <v>3</v>
      </c>
      <c r="G78" s="30">
        <v>5</v>
      </c>
      <c r="H78" s="25"/>
      <c r="I78" s="25"/>
    </row>
    <row r="79" spans="1:9" ht="15.75" customHeight="1" hidden="1">
      <c r="A79" s="30"/>
      <c r="B79" s="30"/>
      <c r="C79" s="30"/>
      <c r="D79" s="30"/>
      <c r="E79" s="30"/>
      <c r="F79" s="30"/>
      <c r="G79" s="30"/>
      <c r="H79" s="25"/>
      <c r="I79" s="25"/>
    </row>
    <row r="80" spans="1:9" ht="15">
      <c r="A80" s="30">
        <v>5</v>
      </c>
      <c r="B80" s="30" t="s">
        <v>67</v>
      </c>
      <c r="C80" s="30" t="s">
        <v>57</v>
      </c>
      <c r="D80" s="30">
        <v>6</v>
      </c>
      <c r="E80" s="30">
        <v>1</v>
      </c>
      <c r="F80" s="30">
        <v>5</v>
      </c>
      <c r="G80" s="30">
        <v>4</v>
      </c>
      <c r="H80" s="25"/>
      <c r="I80" s="25"/>
    </row>
    <row r="81" spans="1:9" ht="15.75" customHeight="1" hidden="1">
      <c r="A81" s="30"/>
      <c r="B81" s="30"/>
      <c r="C81" s="30"/>
      <c r="D81" s="30"/>
      <c r="E81" s="30"/>
      <c r="F81" s="30"/>
      <c r="G81" s="30"/>
      <c r="H81" s="25"/>
      <c r="I81" s="25"/>
    </row>
    <row r="82" spans="1:9" ht="14.25" customHeight="1">
      <c r="A82" s="30">
        <v>6</v>
      </c>
      <c r="B82" s="30" t="s">
        <v>68</v>
      </c>
      <c r="C82" s="30" t="s">
        <v>69</v>
      </c>
      <c r="D82" s="30">
        <v>4</v>
      </c>
      <c r="E82" s="30">
        <v>1</v>
      </c>
      <c r="F82" s="30">
        <v>3</v>
      </c>
      <c r="G82" s="30">
        <v>3</v>
      </c>
      <c r="H82" s="25"/>
      <c r="I82" s="25"/>
    </row>
    <row r="83" spans="1:9" ht="15.75" customHeight="1" hidden="1">
      <c r="A83" s="30"/>
      <c r="B83" s="30"/>
      <c r="C83" s="30"/>
      <c r="D83" s="30"/>
      <c r="E83" s="30"/>
      <c r="F83" s="30"/>
      <c r="G83" s="30"/>
      <c r="H83" s="25"/>
      <c r="I83" s="25"/>
    </row>
    <row r="84" spans="1:9" ht="14.25" customHeight="1">
      <c r="A84" s="30">
        <v>7</v>
      </c>
      <c r="B84" s="30" t="s">
        <v>70</v>
      </c>
      <c r="C84" s="30" t="s">
        <v>44</v>
      </c>
      <c r="D84" s="30">
        <v>2</v>
      </c>
      <c r="E84" s="30">
        <v>1</v>
      </c>
      <c r="F84" s="30">
        <v>1</v>
      </c>
      <c r="G84" s="30">
        <v>2</v>
      </c>
      <c r="H84" s="25"/>
      <c r="I84" s="25"/>
    </row>
    <row r="85" spans="1:9" ht="0.75" customHeight="1">
      <c r="A85" s="30"/>
      <c r="B85" s="30"/>
      <c r="C85" s="30"/>
      <c r="D85" s="30"/>
      <c r="E85" s="30"/>
      <c r="F85" s="30"/>
      <c r="G85" s="30"/>
      <c r="H85" s="25"/>
      <c r="I85" s="25"/>
    </row>
    <row r="86" spans="1:9" ht="13.5" customHeight="1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5">
      <c r="A87" s="6"/>
      <c r="B87" s="6" t="s">
        <v>259</v>
      </c>
      <c r="C87" s="7"/>
      <c r="D87" s="25"/>
      <c r="E87" s="25"/>
      <c r="F87" s="25"/>
      <c r="G87" s="25"/>
      <c r="H87" s="25"/>
      <c r="I87" s="25"/>
    </row>
    <row r="88" ht="15">
      <c r="B88" t="s">
        <v>574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59">
      <selection activeCell="B59" sqref="B59"/>
    </sheetView>
  </sheetViews>
  <sheetFormatPr defaultColWidth="12.625" defaultRowHeight="15.75"/>
  <cols>
    <col min="1" max="1" width="5.00390625" style="0" customWidth="1"/>
    <col min="2" max="2" width="30.25390625" style="0" customWidth="1"/>
    <col min="3" max="3" width="15.00390625" style="0" customWidth="1"/>
    <col min="4" max="9" width="4.625" style="0" customWidth="1"/>
  </cols>
  <sheetData>
    <row r="1" ht="17.25">
      <c r="A1" s="13" t="s">
        <v>311</v>
      </c>
    </row>
    <row r="2" ht="17.25">
      <c r="A2" s="13"/>
    </row>
    <row r="3" ht="17.25">
      <c r="A3" s="13" t="s">
        <v>0</v>
      </c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>
        <v>1</v>
      </c>
      <c r="B5" t="s">
        <v>71</v>
      </c>
      <c r="C5" t="s">
        <v>19</v>
      </c>
      <c r="D5">
        <v>31</v>
      </c>
      <c r="E5">
        <v>26</v>
      </c>
      <c r="F5">
        <v>1</v>
      </c>
      <c r="G5">
        <v>4</v>
      </c>
      <c r="H5">
        <v>4</v>
      </c>
      <c r="I5">
        <v>84</v>
      </c>
    </row>
    <row r="6" spans="1:9" ht="15">
      <c r="A6">
        <v>2</v>
      </c>
      <c r="B6" t="s">
        <v>72</v>
      </c>
      <c r="C6" t="s">
        <v>73</v>
      </c>
      <c r="D6">
        <v>32</v>
      </c>
      <c r="E6">
        <v>23</v>
      </c>
      <c r="F6">
        <v>2</v>
      </c>
      <c r="G6">
        <v>7</v>
      </c>
      <c r="H6">
        <v>7</v>
      </c>
      <c r="I6">
        <v>80</v>
      </c>
    </row>
    <row r="7" spans="1:9" ht="15">
      <c r="A7">
        <v>3</v>
      </c>
      <c r="B7" t="s">
        <v>74</v>
      </c>
      <c r="C7" t="s">
        <v>9</v>
      </c>
      <c r="D7">
        <v>32</v>
      </c>
      <c r="E7">
        <v>20</v>
      </c>
      <c r="F7">
        <v>1</v>
      </c>
      <c r="G7">
        <v>11</v>
      </c>
      <c r="H7">
        <v>11</v>
      </c>
      <c r="I7">
        <v>73</v>
      </c>
    </row>
    <row r="8" spans="1:9" ht="15">
      <c r="A8">
        <v>4</v>
      </c>
      <c r="B8" t="s">
        <v>75</v>
      </c>
      <c r="C8" t="s">
        <v>49</v>
      </c>
      <c r="D8">
        <v>31</v>
      </c>
      <c r="E8">
        <v>17</v>
      </c>
      <c r="F8">
        <v>0</v>
      </c>
      <c r="G8">
        <v>14</v>
      </c>
      <c r="H8">
        <v>14</v>
      </c>
      <c r="I8">
        <v>65</v>
      </c>
    </row>
    <row r="9" spans="1:9" ht="15">
      <c r="A9">
        <v>5</v>
      </c>
      <c r="B9" t="s">
        <v>45</v>
      </c>
      <c r="C9" t="s">
        <v>76</v>
      </c>
      <c r="D9">
        <v>32</v>
      </c>
      <c r="E9">
        <v>16</v>
      </c>
      <c r="F9">
        <v>1</v>
      </c>
      <c r="G9">
        <v>15</v>
      </c>
      <c r="H9">
        <v>7</v>
      </c>
      <c r="I9">
        <v>57</v>
      </c>
    </row>
    <row r="10" spans="1:9" ht="15">
      <c r="A10">
        <v>6</v>
      </c>
      <c r="B10" t="s">
        <v>77</v>
      </c>
      <c r="C10" t="s">
        <v>78</v>
      </c>
      <c r="D10">
        <v>31</v>
      </c>
      <c r="E10">
        <v>12</v>
      </c>
      <c r="F10">
        <v>1</v>
      </c>
      <c r="G10">
        <v>18</v>
      </c>
      <c r="H10">
        <v>18</v>
      </c>
      <c r="I10">
        <v>56</v>
      </c>
    </row>
    <row r="11" spans="1:9" ht="15">
      <c r="A11">
        <v>7</v>
      </c>
      <c r="B11" t="s">
        <v>79</v>
      </c>
      <c r="C11" t="s">
        <v>32</v>
      </c>
      <c r="D11">
        <v>31</v>
      </c>
      <c r="E11">
        <v>14</v>
      </c>
      <c r="F11">
        <v>0</v>
      </c>
      <c r="G11">
        <v>17</v>
      </c>
      <c r="H11">
        <v>5</v>
      </c>
      <c r="I11">
        <v>47</v>
      </c>
    </row>
    <row r="12" spans="1:9" ht="15">
      <c r="A12">
        <v>8</v>
      </c>
      <c r="B12" t="s">
        <v>10</v>
      </c>
      <c r="C12" t="s">
        <v>23</v>
      </c>
      <c r="D12">
        <v>32</v>
      </c>
      <c r="E12">
        <v>10</v>
      </c>
      <c r="F12">
        <v>0</v>
      </c>
      <c r="G12">
        <v>22</v>
      </c>
      <c r="H12">
        <v>16</v>
      </c>
      <c r="I12">
        <v>46</v>
      </c>
    </row>
    <row r="14" ht="17.25">
      <c r="A14" s="13" t="s">
        <v>28</v>
      </c>
    </row>
    <row r="15" spans="1:9" ht="15">
      <c r="A15" s="6"/>
      <c r="B15" s="6"/>
      <c r="C15" s="7"/>
      <c r="D15" s="7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</row>
    <row r="16" spans="1:9" ht="15">
      <c r="A16">
        <v>1</v>
      </c>
      <c r="B16" t="s">
        <v>80</v>
      </c>
      <c r="C16" t="s">
        <v>38</v>
      </c>
      <c r="D16">
        <v>31</v>
      </c>
      <c r="E16">
        <v>22</v>
      </c>
      <c r="F16">
        <v>0</v>
      </c>
      <c r="G16">
        <v>9</v>
      </c>
      <c r="H16">
        <v>9</v>
      </c>
      <c r="I16">
        <v>75</v>
      </c>
    </row>
    <row r="17" spans="1:9" ht="15">
      <c r="A17">
        <v>2</v>
      </c>
      <c r="B17" t="s">
        <v>29</v>
      </c>
      <c r="C17" t="s">
        <v>30</v>
      </c>
      <c r="D17">
        <v>31</v>
      </c>
      <c r="E17">
        <v>17</v>
      </c>
      <c r="F17">
        <v>1</v>
      </c>
      <c r="G17">
        <v>13</v>
      </c>
      <c r="H17">
        <v>11</v>
      </c>
      <c r="I17">
        <v>64</v>
      </c>
    </row>
    <row r="18" spans="1:9" ht="15">
      <c r="A18">
        <v>3</v>
      </c>
      <c r="B18" t="s">
        <v>81</v>
      </c>
      <c r="C18" t="s">
        <v>82</v>
      </c>
      <c r="D18">
        <v>32</v>
      </c>
      <c r="E18">
        <v>16</v>
      </c>
      <c r="F18">
        <v>0</v>
      </c>
      <c r="G18">
        <v>16</v>
      </c>
      <c r="H18">
        <v>15</v>
      </c>
      <c r="I18">
        <v>63</v>
      </c>
    </row>
    <row r="19" spans="1:9" ht="15">
      <c r="A19">
        <v>4</v>
      </c>
      <c r="B19" t="s">
        <v>83</v>
      </c>
      <c r="C19" t="s">
        <v>84</v>
      </c>
      <c r="D19">
        <v>27</v>
      </c>
      <c r="E19">
        <v>12</v>
      </c>
      <c r="F19">
        <v>1</v>
      </c>
      <c r="G19">
        <v>14</v>
      </c>
      <c r="H19">
        <v>11</v>
      </c>
      <c r="I19">
        <v>49</v>
      </c>
    </row>
    <row r="20" spans="1:9" ht="15">
      <c r="A20">
        <v>5</v>
      </c>
      <c r="B20" t="s">
        <v>85</v>
      </c>
      <c r="C20" t="s">
        <v>36</v>
      </c>
      <c r="D20">
        <v>31</v>
      </c>
      <c r="E20">
        <v>7</v>
      </c>
      <c r="F20">
        <v>0</v>
      </c>
      <c r="G20">
        <v>24</v>
      </c>
      <c r="H20">
        <v>23</v>
      </c>
      <c r="I20">
        <v>44</v>
      </c>
    </row>
    <row r="21" spans="1:9" ht="15">
      <c r="A21">
        <v>6</v>
      </c>
      <c r="B21" t="s">
        <v>86</v>
      </c>
      <c r="C21" t="s">
        <v>55</v>
      </c>
      <c r="D21">
        <v>31</v>
      </c>
      <c r="E21">
        <v>5</v>
      </c>
      <c r="F21">
        <v>0</v>
      </c>
      <c r="G21">
        <v>26</v>
      </c>
      <c r="H21">
        <v>26</v>
      </c>
      <c r="I21">
        <v>41</v>
      </c>
    </row>
    <row r="22" spans="1:9" ht="15">
      <c r="A22">
        <v>7</v>
      </c>
      <c r="B22" t="s">
        <v>87</v>
      </c>
      <c r="C22" t="s">
        <v>88</v>
      </c>
      <c r="D22">
        <v>17</v>
      </c>
      <c r="E22">
        <v>5</v>
      </c>
      <c r="F22">
        <v>0</v>
      </c>
      <c r="G22">
        <v>12</v>
      </c>
      <c r="H22">
        <v>20</v>
      </c>
      <c r="I22">
        <v>35</v>
      </c>
    </row>
    <row r="24" ht="17.25">
      <c r="A24" s="13" t="s">
        <v>89</v>
      </c>
    </row>
    <row r="25" spans="1:8" ht="15">
      <c r="A25" s="6"/>
      <c r="B25" s="6"/>
      <c r="C25" s="7"/>
      <c r="D25" s="7" t="s">
        <v>2</v>
      </c>
      <c r="E25" s="7" t="s">
        <v>3</v>
      </c>
      <c r="F25" s="7" t="s">
        <v>4</v>
      </c>
      <c r="G25" s="7" t="s">
        <v>5</v>
      </c>
      <c r="H25" s="7" t="s">
        <v>7</v>
      </c>
    </row>
    <row r="26" spans="1:8" ht="15">
      <c r="A26">
        <v>1</v>
      </c>
      <c r="B26" t="s">
        <v>90</v>
      </c>
      <c r="C26" t="s">
        <v>49</v>
      </c>
      <c r="D26">
        <v>8</v>
      </c>
      <c r="E26">
        <v>7</v>
      </c>
      <c r="F26">
        <v>0</v>
      </c>
      <c r="G26">
        <v>1</v>
      </c>
      <c r="H26">
        <v>14</v>
      </c>
    </row>
    <row r="27" spans="1:8" ht="15">
      <c r="A27">
        <v>2</v>
      </c>
      <c r="B27" t="s">
        <v>91</v>
      </c>
      <c r="C27" t="s">
        <v>78</v>
      </c>
      <c r="D27">
        <v>8</v>
      </c>
      <c r="E27">
        <v>6</v>
      </c>
      <c r="F27">
        <v>0</v>
      </c>
      <c r="G27">
        <v>2</v>
      </c>
      <c r="H27">
        <v>12</v>
      </c>
    </row>
    <row r="28" spans="1:8" ht="15">
      <c r="A28">
        <v>3</v>
      </c>
      <c r="B28" t="s">
        <v>92</v>
      </c>
      <c r="C28" t="s">
        <v>93</v>
      </c>
      <c r="D28">
        <v>6</v>
      </c>
      <c r="E28">
        <v>2</v>
      </c>
      <c r="F28">
        <v>0</v>
      </c>
      <c r="G28">
        <v>4</v>
      </c>
      <c r="H28">
        <v>4</v>
      </c>
    </row>
    <row r="29" spans="1:8" ht="15">
      <c r="A29">
        <v>4</v>
      </c>
      <c r="B29" t="s">
        <v>94</v>
      </c>
      <c r="C29" t="s">
        <v>95</v>
      </c>
      <c r="D29">
        <v>8</v>
      </c>
      <c r="E29">
        <v>0</v>
      </c>
      <c r="F29">
        <v>0</v>
      </c>
      <c r="G29">
        <v>8</v>
      </c>
      <c r="H29">
        <v>0</v>
      </c>
    </row>
    <row r="31" ht="17.25">
      <c r="A31" s="13" t="s">
        <v>96</v>
      </c>
    </row>
    <row r="32" spans="1:8" ht="15">
      <c r="A32" s="6"/>
      <c r="B32" s="6"/>
      <c r="C32" s="7"/>
      <c r="D32" s="7" t="s">
        <v>2</v>
      </c>
      <c r="E32" s="7" t="s">
        <v>3</v>
      </c>
      <c r="F32" s="7" t="s">
        <v>4</v>
      </c>
      <c r="G32" s="7" t="s">
        <v>5</v>
      </c>
      <c r="H32" s="7" t="s">
        <v>7</v>
      </c>
    </row>
    <row r="33" spans="1:8" ht="15">
      <c r="A33">
        <v>1</v>
      </c>
      <c r="B33" t="s">
        <v>97</v>
      </c>
      <c r="C33" t="s">
        <v>73</v>
      </c>
      <c r="D33">
        <v>9</v>
      </c>
      <c r="E33">
        <v>8</v>
      </c>
      <c r="F33">
        <v>0</v>
      </c>
      <c r="G33">
        <v>1</v>
      </c>
      <c r="H33">
        <v>16</v>
      </c>
    </row>
    <row r="34" spans="1:8" ht="15">
      <c r="A34">
        <v>2</v>
      </c>
      <c r="B34" t="s">
        <v>98</v>
      </c>
      <c r="C34" t="s">
        <v>99</v>
      </c>
      <c r="D34">
        <v>9</v>
      </c>
      <c r="E34">
        <v>7</v>
      </c>
      <c r="F34">
        <v>0</v>
      </c>
      <c r="G34">
        <v>2</v>
      </c>
      <c r="H34">
        <v>14</v>
      </c>
    </row>
    <row r="35" spans="1:8" ht="15">
      <c r="A35">
        <v>3</v>
      </c>
      <c r="B35" t="s">
        <v>100</v>
      </c>
      <c r="C35" t="s">
        <v>101</v>
      </c>
      <c r="D35">
        <v>9</v>
      </c>
      <c r="E35">
        <v>6</v>
      </c>
      <c r="F35">
        <v>0</v>
      </c>
      <c r="G35">
        <v>3</v>
      </c>
      <c r="H35">
        <v>12</v>
      </c>
    </row>
    <row r="36" spans="1:8" ht="15">
      <c r="A36">
        <v>4</v>
      </c>
      <c r="B36" t="s">
        <v>102</v>
      </c>
      <c r="C36" t="s">
        <v>13</v>
      </c>
      <c r="D36">
        <v>7</v>
      </c>
      <c r="E36">
        <v>6</v>
      </c>
      <c r="F36">
        <v>0</v>
      </c>
      <c r="G36">
        <v>1</v>
      </c>
      <c r="H36">
        <v>12</v>
      </c>
    </row>
    <row r="37" spans="1:8" ht="15">
      <c r="A37">
        <v>5</v>
      </c>
      <c r="B37" t="s">
        <v>103</v>
      </c>
      <c r="C37" t="s">
        <v>23</v>
      </c>
      <c r="D37">
        <v>9</v>
      </c>
      <c r="E37">
        <v>4</v>
      </c>
      <c r="F37">
        <v>0</v>
      </c>
      <c r="G37">
        <v>5</v>
      </c>
      <c r="H37">
        <v>8</v>
      </c>
    </row>
    <row r="38" spans="1:8" ht="15">
      <c r="A38">
        <v>6</v>
      </c>
      <c r="B38" t="s">
        <v>104</v>
      </c>
      <c r="C38" t="s">
        <v>105</v>
      </c>
      <c r="D38">
        <v>9</v>
      </c>
      <c r="E38">
        <v>4</v>
      </c>
      <c r="F38">
        <v>0</v>
      </c>
      <c r="G38">
        <v>5</v>
      </c>
      <c r="H38">
        <v>8</v>
      </c>
    </row>
    <row r="39" spans="1:8" ht="15">
      <c r="A39">
        <v>7</v>
      </c>
      <c r="B39" t="s">
        <v>106</v>
      </c>
      <c r="C39" t="s">
        <v>19</v>
      </c>
      <c r="D39">
        <v>7</v>
      </c>
      <c r="E39">
        <v>4</v>
      </c>
      <c r="F39">
        <v>0</v>
      </c>
      <c r="G39">
        <v>3</v>
      </c>
      <c r="H39">
        <v>8</v>
      </c>
    </row>
    <row r="40" spans="1:8" ht="15">
      <c r="A40">
        <v>8</v>
      </c>
      <c r="B40" t="s">
        <v>107</v>
      </c>
      <c r="C40" t="s">
        <v>38</v>
      </c>
      <c r="D40">
        <v>7</v>
      </c>
      <c r="E40">
        <v>1</v>
      </c>
      <c r="F40">
        <v>0</v>
      </c>
      <c r="G40">
        <v>6</v>
      </c>
      <c r="H40">
        <v>2</v>
      </c>
    </row>
    <row r="41" spans="1:8" ht="15">
      <c r="A41">
        <v>9</v>
      </c>
      <c r="B41" t="s">
        <v>108</v>
      </c>
      <c r="C41" t="s">
        <v>44</v>
      </c>
      <c r="D41">
        <v>7</v>
      </c>
      <c r="E41">
        <v>1</v>
      </c>
      <c r="F41">
        <v>0</v>
      </c>
      <c r="G41">
        <v>6</v>
      </c>
      <c r="H41">
        <v>2</v>
      </c>
    </row>
    <row r="42" spans="1:8" ht="15">
      <c r="A42">
        <v>10</v>
      </c>
      <c r="B42" t="s">
        <v>109</v>
      </c>
      <c r="C42" t="s">
        <v>110</v>
      </c>
      <c r="D42">
        <v>9</v>
      </c>
      <c r="E42">
        <v>0</v>
      </c>
      <c r="F42">
        <v>0</v>
      </c>
      <c r="G42">
        <v>9</v>
      </c>
      <c r="H42">
        <v>0</v>
      </c>
    </row>
    <row r="44" ht="17.25">
      <c r="A44" s="13" t="s">
        <v>111</v>
      </c>
    </row>
    <row r="45" spans="1:8" ht="15">
      <c r="A45" s="6"/>
      <c r="B45" s="6"/>
      <c r="C45" s="7"/>
      <c r="D45" s="7" t="s">
        <v>2</v>
      </c>
      <c r="E45" s="7" t="s">
        <v>3</v>
      </c>
      <c r="F45" s="7" t="s">
        <v>4</v>
      </c>
      <c r="G45" s="7" t="s">
        <v>5</v>
      </c>
      <c r="H45" s="7" t="s">
        <v>7</v>
      </c>
    </row>
    <row r="46" spans="1:8" ht="15">
      <c r="A46">
        <v>1</v>
      </c>
      <c r="B46" t="s">
        <v>112</v>
      </c>
      <c r="C46" t="s">
        <v>78</v>
      </c>
      <c r="D46">
        <v>6</v>
      </c>
      <c r="E46">
        <v>5</v>
      </c>
      <c r="F46">
        <v>1</v>
      </c>
      <c r="G46">
        <v>0</v>
      </c>
      <c r="H46">
        <v>11</v>
      </c>
    </row>
    <row r="47" spans="1:8" ht="15">
      <c r="A47">
        <v>2</v>
      </c>
      <c r="B47" t="s">
        <v>113</v>
      </c>
      <c r="C47" t="s">
        <v>82</v>
      </c>
      <c r="D47">
        <v>5</v>
      </c>
      <c r="E47">
        <v>4</v>
      </c>
      <c r="F47">
        <v>0</v>
      </c>
      <c r="G47">
        <v>1</v>
      </c>
      <c r="H47">
        <v>8</v>
      </c>
    </row>
    <row r="48" spans="1:8" ht="15">
      <c r="A48">
        <v>3</v>
      </c>
      <c r="B48" t="s">
        <v>114</v>
      </c>
      <c r="C48" t="s">
        <v>93</v>
      </c>
      <c r="D48">
        <v>5</v>
      </c>
      <c r="E48">
        <v>3</v>
      </c>
      <c r="F48">
        <v>1</v>
      </c>
      <c r="G48">
        <v>1</v>
      </c>
      <c r="H48">
        <v>7</v>
      </c>
    </row>
    <row r="49" spans="1:8" ht="15">
      <c r="A49">
        <v>4</v>
      </c>
      <c r="B49" t="s">
        <v>115</v>
      </c>
      <c r="C49" t="s">
        <v>9</v>
      </c>
      <c r="D49">
        <v>5</v>
      </c>
      <c r="E49">
        <v>3</v>
      </c>
      <c r="F49">
        <v>0</v>
      </c>
      <c r="G49">
        <v>2</v>
      </c>
      <c r="H49">
        <v>6</v>
      </c>
    </row>
    <row r="50" spans="1:8" ht="15">
      <c r="A50">
        <v>5</v>
      </c>
      <c r="B50" t="s">
        <v>116</v>
      </c>
      <c r="C50" t="s">
        <v>49</v>
      </c>
      <c r="D50">
        <v>4</v>
      </c>
      <c r="E50">
        <v>2</v>
      </c>
      <c r="F50">
        <v>0</v>
      </c>
      <c r="G50">
        <v>2</v>
      </c>
      <c r="H50">
        <v>4</v>
      </c>
    </row>
    <row r="51" spans="1:8" ht="15">
      <c r="A51">
        <v>6</v>
      </c>
      <c r="B51" t="s">
        <v>117</v>
      </c>
      <c r="C51" t="s">
        <v>118</v>
      </c>
      <c r="D51">
        <v>3</v>
      </c>
      <c r="E51">
        <v>2</v>
      </c>
      <c r="F51">
        <v>0</v>
      </c>
      <c r="G51">
        <v>1</v>
      </c>
      <c r="H51">
        <v>4</v>
      </c>
    </row>
    <row r="52" spans="1:8" ht="15">
      <c r="A52">
        <v>7</v>
      </c>
      <c r="B52" t="s">
        <v>119</v>
      </c>
      <c r="C52" t="s">
        <v>120</v>
      </c>
      <c r="D52">
        <v>6</v>
      </c>
      <c r="E52">
        <v>1</v>
      </c>
      <c r="F52">
        <v>0</v>
      </c>
      <c r="G52">
        <v>5</v>
      </c>
      <c r="H52">
        <v>2</v>
      </c>
    </row>
    <row r="53" spans="1:8" ht="15">
      <c r="A53">
        <v>8</v>
      </c>
      <c r="B53" t="s">
        <v>121</v>
      </c>
      <c r="C53" t="s">
        <v>38</v>
      </c>
      <c r="D53">
        <v>5</v>
      </c>
      <c r="E53">
        <v>0</v>
      </c>
      <c r="F53">
        <v>0</v>
      </c>
      <c r="G53">
        <v>5</v>
      </c>
      <c r="H53">
        <v>0</v>
      </c>
    </row>
    <row r="54" spans="1:8" ht="15">
      <c r="A54">
        <v>9</v>
      </c>
      <c r="B54" t="s">
        <v>122</v>
      </c>
      <c r="C54" t="s">
        <v>13</v>
      </c>
      <c r="D54">
        <v>3</v>
      </c>
      <c r="E54">
        <v>0</v>
      </c>
      <c r="F54">
        <v>0</v>
      </c>
      <c r="G54">
        <v>3</v>
      </c>
      <c r="H54">
        <v>0</v>
      </c>
    </row>
    <row r="56" spans="1:8" ht="18">
      <c r="A56" s="4" t="s">
        <v>50</v>
      </c>
      <c r="B56" s="5"/>
      <c r="C56" s="5"/>
      <c r="D56" s="5"/>
      <c r="E56" s="5"/>
      <c r="F56" s="5"/>
      <c r="G56" s="5"/>
      <c r="H56" s="3"/>
    </row>
    <row r="57" spans="1:7" ht="15">
      <c r="A57" s="6"/>
      <c r="B57" s="6"/>
      <c r="C57" s="7"/>
      <c r="D57" s="7" t="s">
        <v>2</v>
      </c>
      <c r="E57" s="7" t="s">
        <v>3</v>
      </c>
      <c r="F57" s="7" t="s">
        <v>5</v>
      </c>
      <c r="G57" s="7" t="s">
        <v>7</v>
      </c>
    </row>
    <row r="58" spans="1:8" ht="15">
      <c r="A58" s="8">
        <v>1</v>
      </c>
      <c r="B58" s="9" t="s">
        <v>126</v>
      </c>
      <c r="C58" s="8" t="s">
        <v>55</v>
      </c>
      <c r="D58" s="9">
        <v>3</v>
      </c>
      <c r="E58" s="9">
        <v>3</v>
      </c>
      <c r="F58" s="9">
        <v>0</v>
      </c>
      <c r="G58" s="9">
        <v>9</v>
      </c>
      <c r="H58" s="10"/>
    </row>
    <row r="59" spans="1:8" ht="15">
      <c r="A59" s="8">
        <v>2</v>
      </c>
      <c r="B59" s="9" t="s">
        <v>127</v>
      </c>
      <c r="C59" s="8" t="s">
        <v>82</v>
      </c>
      <c r="D59" s="9">
        <v>4</v>
      </c>
      <c r="E59" s="9">
        <v>2</v>
      </c>
      <c r="F59" s="9">
        <v>2</v>
      </c>
      <c r="G59" s="9">
        <v>8</v>
      </c>
      <c r="H59" s="10"/>
    </row>
    <row r="60" spans="1:8" ht="15">
      <c r="A60" s="8">
        <v>3</v>
      </c>
      <c r="B60" s="9" t="s">
        <v>128</v>
      </c>
      <c r="C60" s="8" t="s">
        <v>78</v>
      </c>
      <c r="D60" s="9">
        <v>5</v>
      </c>
      <c r="E60" s="9">
        <v>3</v>
      </c>
      <c r="F60" s="9">
        <v>2</v>
      </c>
      <c r="G60" s="9">
        <v>7</v>
      </c>
      <c r="H60" s="10"/>
    </row>
    <row r="61" spans="1:8" ht="15">
      <c r="A61" s="8">
        <v>4</v>
      </c>
      <c r="B61" s="9" t="s">
        <v>129</v>
      </c>
      <c r="C61" s="8" t="s">
        <v>53</v>
      </c>
      <c r="D61" s="9">
        <v>4</v>
      </c>
      <c r="E61" s="9">
        <v>2</v>
      </c>
      <c r="F61" s="9">
        <v>2</v>
      </c>
      <c r="G61" s="9">
        <v>6</v>
      </c>
      <c r="H61" s="10"/>
    </row>
    <row r="62" spans="1:8" ht="15">
      <c r="A62" s="8">
        <v>5</v>
      </c>
      <c r="B62" s="9" t="s">
        <v>130</v>
      </c>
      <c r="C62" s="8" t="s">
        <v>123</v>
      </c>
      <c r="D62" s="9">
        <v>4</v>
      </c>
      <c r="E62" s="9">
        <v>2</v>
      </c>
      <c r="F62" s="9">
        <v>2</v>
      </c>
      <c r="G62" s="9">
        <v>5</v>
      </c>
      <c r="H62" s="10"/>
    </row>
    <row r="63" spans="1:8" ht="15">
      <c r="A63" s="8">
        <v>6</v>
      </c>
      <c r="B63" s="9" t="s">
        <v>131</v>
      </c>
      <c r="C63" s="8" t="s">
        <v>44</v>
      </c>
      <c r="D63" s="9">
        <v>4</v>
      </c>
      <c r="E63" s="9">
        <v>1</v>
      </c>
      <c r="F63" s="9">
        <v>3</v>
      </c>
      <c r="G63" s="9">
        <v>4</v>
      </c>
      <c r="H63" s="10"/>
    </row>
    <row r="64" spans="1:8" ht="15">
      <c r="A64" s="8">
        <v>7</v>
      </c>
      <c r="B64" s="9" t="s">
        <v>132</v>
      </c>
      <c r="C64" s="8" t="s">
        <v>57</v>
      </c>
      <c r="D64" s="9">
        <v>4</v>
      </c>
      <c r="E64" s="9">
        <v>1</v>
      </c>
      <c r="F64" s="9">
        <v>3</v>
      </c>
      <c r="G64" s="9">
        <v>3</v>
      </c>
      <c r="H64" s="10"/>
    </row>
    <row r="65" ht="15">
      <c r="H65" s="10"/>
    </row>
    <row r="66" spans="1:8" ht="17.25">
      <c r="A66" s="4" t="s">
        <v>60</v>
      </c>
      <c r="B66" s="11"/>
      <c r="C66" s="11"/>
      <c r="D66" s="11"/>
      <c r="E66" s="11"/>
      <c r="F66" s="11"/>
      <c r="G66" s="11"/>
      <c r="H66" s="12"/>
    </row>
    <row r="67" spans="1:7" ht="15">
      <c r="A67" s="6"/>
      <c r="B67" s="6"/>
      <c r="C67" s="7"/>
      <c r="D67" s="7" t="s">
        <v>2</v>
      </c>
      <c r="E67" s="7" t="s">
        <v>3</v>
      </c>
      <c r="F67" s="7" t="s">
        <v>5</v>
      </c>
      <c r="G67" s="7" t="s">
        <v>7</v>
      </c>
    </row>
    <row r="68" spans="1:8" ht="15">
      <c r="A68" s="8">
        <v>1</v>
      </c>
      <c r="B68" s="9" t="s">
        <v>133</v>
      </c>
      <c r="C68" s="8" t="s">
        <v>55</v>
      </c>
      <c r="D68" s="9">
        <v>6</v>
      </c>
      <c r="E68" s="9">
        <v>6</v>
      </c>
      <c r="F68" s="9">
        <v>0</v>
      </c>
      <c r="G68" s="9">
        <v>16</v>
      </c>
      <c r="H68" s="12"/>
    </row>
    <row r="69" spans="1:8" ht="15">
      <c r="A69" s="8">
        <v>2</v>
      </c>
      <c r="B69" s="9" t="s">
        <v>134</v>
      </c>
      <c r="C69" s="8" t="s">
        <v>57</v>
      </c>
      <c r="D69" s="9">
        <v>6</v>
      </c>
      <c r="E69" s="9">
        <v>4</v>
      </c>
      <c r="F69" s="9">
        <v>2</v>
      </c>
      <c r="G69" s="9">
        <v>13</v>
      </c>
      <c r="H69" s="12"/>
    </row>
    <row r="70" spans="1:8" ht="15">
      <c r="A70" s="8">
        <v>3</v>
      </c>
      <c r="B70" s="9" t="s">
        <v>135</v>
      </c>
      <c r="C70" s="8" t="s">
        <v>82</v>
      </c>
      <c r="D70" s="9">
        <v>6</v>
      </c>
      <c r="E70" s="9">
        <v>4</v>
      </c>
      <c r="F70" s="9">
        <v>2</v>
      </c>
      <c r="G70" s="9">
        <v>11</v>
      </c>
      <c r="H70" s="12"/>
    </row>
    <row r="71" spans="1:8" ht="15">
      <c r="A71" s="8">
        <v>4</v>
      </c>
      <c r="B71" s="9" t="s">
        <v>136</v>
      </c>
      <c r="C71" s="8" t="s">
        <v>65</v>
      </c>
      <c r="D71" s="9">
        <v>5</v>
      </c>
      <c r="E71" s="9">
        <v>2</v>
      </c>
      <c r="F71" s="9">
        <v>3</v>
      </c>
      <c r="G71" s="9">
        <v>8</v>
      </c>
      <c r="H71" s="12"/>
    </row>
    <row r="72" spans="1:8" ht="15">
      <c r="A72" s="8">
        <v>5</v>
      </c>
      <c r="B72" s="9" t="s">
        <v>137</v>
      </c>
      <c r="C72" s="8" t="s">
        <v>82</v>
      </c>
      <c r="D72" s="9">
        <v>5</v>
      </c>
      <c r="E72" s="9">
        <v>2</v>
      </c>
      <c r="F72" s="9">
        <v>3</v>
      </c>
      <c r="G72" s="9">
        <v>7</v>
      </c>
      <c r="H72" s="12"/>
    </row>
    <row r="73" spans="1:8" ht="15">
      <c r="A73" s="8">
        <v>6</v>
      </c>
      <c r="B73" s="9" t="s">
        <v>138</v>
      </c>
      <c r="C73" s="8" t="s">
        <v>93</v>
      </c>
      <c r="D73" s="9">
        <v>5</v>
      </c>
      <c r="E73" s="9">
        <v>2</v>
      </c>
      <c r="F73" s="9">
        <v>3</v>
      </c>
      <c r="G73" s="9">
        <v>4</v>
      </c>
      <c r="H73" s="12"/>
    </row>
    <row r="74" spans="1:8" ht="15">
      <c r="A74" s="8">
        <v>7</v>
      </c>
      <c r="B74" s="9" t="s">
        <v>139</v>
      </c>
      <c r="C74" s="8" t="s">
        <v>55</v>
      </c>
      <c r="D74" s="9">
        <v>5</v>
      </c>
      <c r="E74" s="9">
        <v>1</v>
      </c>
      <c r="F74" s="9">
        <v>4</v>
      </c>
      <c r="G74" s="9">
        <v>4</v>
      </c>
      <c r="H74" s="12"/>
    </row>
    <row r="75" spans="1:8" ht="15">
      <c r="A75" s="8">
        <v>8</v>
      </c>
      <c r="B75" s="9" t="s">
        <v>140</v>
      </c>
      <c r="C75" s="8" t="s">
        <v>124</v>
      </c>
      <c r="D75" s="9">
        <v>4</v>
      </c>
      <c r="E75" s="9">
        <v>0</v>
      </c>
      <c r="F75" s="9">
        <v>4</v>
      </c>
      <c r="G75" s="9">
        <v>0</v>
      </c>
      <c r="H75" s="12"/>
    </row>
    <row r="76" ht="15">
      <c r="H76" s="12"/>
    </row>
    <row r="77" spans="1:8" ht="17.25">
      <c r="A77" s="4" t="s">
        <v>125</v>
      </c>
      <c r="B77" s="11"/>
      <c r="C77" s="11"/>
      <c r="D77" s="11"/>
      <c r="E77" s="11"/>
      <c r="F77" s="11"/>
      <c r="G77" s="11"/>
      <c r="H77" s="12"/>
    </row>
    <row r="78" spans="1:8" ht="15">
      <c r="A78" s="6"/>
      <c r="B78" s="6"/>
      <c r="C78" s="7"/>
      <c r="D78" s="7" t="s">
        <v>2</v>
      </c>
      <c r="E78" s="7" t="s">
        <v>3</v>
      </c>
      <c r="F78" s="7" t="s">
        <v>4</v>
      </c>
      <c r="G78" s="7" t="s">
        <v>5</v>
      </c>
      <c r="H78" s="7" t="s">
        <v>7</v>
      </c>
    </row>
    <row r="79" spans="1:8" ht="15">
      <c r="A79" s="8">
        <v>1</v>
      </c>
      <c r="B79" s="9" t="s">
        <v>141</v>
      </c>
      <c r="C79" s="8" t="s">
        <v>73</v>
      </c>
      <c r="D79" s="9">
        <v>4</v>
      </c>
      <c r="E79" s="9">
        <v>3</v>
      </c>
      <c r="F79" s="9">
        <v>1</v>
      </c>
      <c r="G79" s="9">
        <v>0</v>
      </c>
      <c r="H79" s="9">
        <v>7</v>
      </c>
    </row>
    <row r="80" spans="1:8" ht="15">
      <c r="A80" s="8">
        <v>2</v>
      </c>
      <c r="B80" s="9" t="s">
        <v>142</v>
      </c>
      <c r="C80" s="8" t="s">
        <v>99</v>
      </c>
      <c r="D80" s="9">
        <v>2</v>
      </c>
      <c r="E80" s="9">
        <v>2</v>
      </c>
      <c r="F80" s="9">
        <v>0</v>
      </c>
      <c r="G80" s="9">
        <v>0</v>
      </c>
      <c r="H80" s="9">
        <v>4</v>
      </c>
    </row>
    <row r="81" spans="1:8" ht="15">
      <c r="A81" s="8">
        <v>3</v>
      </c>
      <c r="B81" s="9" t="s">
        <v>143</v>
      </c>
      <c r="C81" s="8" t="s">
        <v>19</v>
      </c>
      <c r="D81" s="9">
        <v>2</v>
      </c>
      <c r="E81" s="9">
        <v>1</v>
      </c>
      <c r="F81" s="9">
        <v>0</v>
      </c>
      <c r="G81" s="9">
        <v>1</v>
      </c>
      <c r="H81" s="9">
        <v>2</v>
      </c>
    </row>
    <row r="82" spans="1:8" ht="15">
      <c r="A82" s="8">
        <v>4</v>
      </c>
      <c r="B82" s="9" t="s">
        <v>144</v>
      </c>
      <c r="C82" s="8" t="s">
        <v>13</v>
      </c>
      <c r="D82" s="9">
        <v>2</v>
      </c>
      <c r="E82" s="9">
        <v>0</v>
      </c>
      <c r="F82" s="9">
        <v>2</v>
      </c>
      <c r="G82" s="9">
        <v>0</v>
      </c>
      <c r="H82" s="9">
        <v>2</v>
      </c>
    </row>
    <row r="83" spans="1:8" ht="15">
      <c r="A83" s="8">
        <v>5</v>
      </c>
      <c r="B83" s="9" t="s">
        <v>145</v>
      </c>
      <c r="C83" s="8" t="s">
        <v>44</v>
      </c>
      <c r="D83" s="9">
        <v>3</v>
      </c>
      <c r="E83" s="9">
        <v>0</v>
      </c>
      <c r="F83" s="9">
        <v>1</v>
      </c>
      <c r="G83" s="9">
        <v>2</v>
      </c>
      <c r="H83" s="9">
        <v>1</v>
      </c>
    </row>
    <row r="84" spans="1:8" ht="15">
      <c r="A84" s="8">
        <v>6</v>
      </c>
      <c r="B84" s="9" t="s">
        <v>146</v>
      </c>
      <c r="C84" s="8" t="s">
        <v>38</v>
      </c>
      <c r="D84" s="9">
        <v>3</v>
      </c>
      <c r="E84" s="9">
        <v>0</v>
      </c>
      <c r="F84" s="9">
        <v>0</v>
      </c>
      <c r="G84" s="9">
        <v>3</v>
      </c>
      <c r="H84" s="9">
        <v>0</v>
      </c>
    </row>
    <row r="86" spans="1:3" ht="15">
      <c r="A86" s="6"/>
      <c r="B86" s="6" t="s">
        <v>259</v>
      </c>
      <c r="C86" s="7"/>
    </row>
    <row r="87" ht="15">
      <c r="B87" t="s">
        <v>572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5.75"/>
  <cols>
    <col min="1" max="1" width="6.875" style="0" customWidth="1"/>
    <col min="2" max="2" width="32.875" style="0" customWidth="1"/>
    <col min="3" max="3" width="8.75390625" style="0" customWidth="1"/>
    <col min="4" max="4" width="29.625" style="0" customWidth="1"/>
  </cols>
  <sheetData>
    <row r="1" spans="1:4" ht="20.25" customHeight="1">
      <c r="A1" s="158" t="s">
        <v>1207</v>
      </c>
      <c r="B1" s="159" t="s">
        <v>1249</v>
      </c>
      <c r="C1" s="158" t="s">
        <v>1207</v>
      </c>
      <c r="D1" s="159" t="s">
        <v>1249</v>
      </c>
    </row>
    <row r="2" spans="1:4" ht="15.75" customHeight="1">
      <c r="A2" s="158">
        <v>2022</v>
      </c>
      <c r="B2" s="127" t="str">
        <f>'Roll of honour'!B2</f>
        <v>Afghan United</v>
      </c>
      <c r="C2" s="158">
        <v>2008</v>
      </c>
      <c r="D2" s="91" t="s">
        <v>1216</v>
      </c>
    </row>
    <row r="3" spans="1:4" ht="15" customHeight="1">
      <c r="A3" s="158">
        <v>2021</v>
      </c>
      <c r="B3" s="127" t="s">
        <v>1286</v>
      </c>
      <c r="C3" s="158">
        <v>2007</v>
      </c>
      <c r="D3" s="108" t="s">
        <v>989</v>
      </c>
    </row>
    <row r="4" spans="1:4" ht="15.75" customHeight="1" hidden="1">
      <c r="A4" s="158">
        <v>2020</v>
      </c>
      <c r="B4" s="127" t="s">
        <v>1217</v>
      </c>
      <c r="C4" s="158">
        <v>2006</v>
      </c>
      <c r="D4" s="108" t="s">
        <v>44</v>
      </c>
    </row>
    <row r="5" spans="1:4" ht="15">
      <c r="A5" s="158">
        <v>2019</v>
      </c>
      <c r="B5" s="127" t="s">
        <v>1248</v>
      </c>
      <c r="C5" s="158">
        <v>2005</v>
      </c>
      <c r="D5" s="108" t="s">
        <v>428</v>
      </c>
    </row>
    <row r="6" spans="1:4" ht="15">
      <c r="A6" s="158">
        <v>2018</v>
      </c>
      <c r="B6" s="108" t="s">
        <v>1152</v>
      </c>
      <c r="C6" s="158">
        <v>2004</v>
      </c>
      <c r="D6" s="108" t="s">
        <v>57</v>
      </c>
    </row>
    <row r="7" spans="1:4" ht="15" hidden="1">
      <c r="A7" s="158">
        <v>2017</v>
      </c>
      <c r="B7" s="108" t="s">
        <v>1217</v>
      </c>
      <c r="C7" s="158">
        <v>2003</v>
      </c>
      <c r="D7" s="108" t="s">
        <v>235</v>
      </c>
    </row>
    <row r="8" spans="1:4" ht="15">
      <c r="A8" s="158">
        <v>2016</v>
      </c>
      <c r="B8" s="108" t="s">
        <v>1214</v>
      </c>
      <c r="C8" s="158">
        <v>2002</v>
      </c>
      <c r="D8" s="108" t="s">
        <v>190</v>
      </c>
    </row>
    <row r="9" spans="1:4" ht="15">
      <c r="A9" s="158">
        <v>2015</v>
      </c>
      <c r="B9" s="108" t="s">
        <v>1225</v>
      </c>
      <c r="C9" s="158">
        <v>2001</v>
      </c>
      <c r="D9" s="108" t="s">
        <v>9</v>
      </c>
    </row>
    <row r="10" spans="1:4" ht="15">
      <c r="A10" s="158">
        <v>2014</v>
      </c>
      <c r="B10" s="108" t="s">
        <v>1046</v>
      </c>
      <c r="C10" s="158">
        <v>2000</v>
      </c>
      <c r="D10" s="108" t="s">
        <v>44</v>
      </c>
    </row>
    <row r="11" spans="1:4" ht="15" customHeight="1">
      <c r="A11" s="158">
        <v>2013</v>
      </c>
      <c r="B11" s="91" t="s">
        <v>1215</v>
      </c>
      <c r="C11" s="160" t="s">
        <v>974</v>
      </c>
      <c r="D11" s="108" t="s">
        <v>1217</v>
      </c>
    </row>
    <row r="12" spans="1:4" ht="15.75" customHeight="1">
      <c r="A12" s="158">
        <v>2012</v>
      </c>
      <c r="B12" s="91" t="s">
        <v>1025</v>
      </c>
      <c r="C12" s="160" t="s">
        <v>1366</v>
      </c>
      <c r="D12" s="108" t="s">
        <v>1217</v>
      </c>
    </row>
    <row r="13" spans="1:4" ht="15">
      <c r="A13" s="158">
        <v>2011</v>
      </c>
      <c r="B13" s="108" t="s">
        <v>454</v>
      </c>
      <c r="C13" s="158">
        <v>1997</v>
      </c>
      <c r="D13" s="108" t="s">
        <v>866</v>
      </c>
    </row>
    <row r="14" spans="1:4" ht="15">
      <c r="A14" s="158">
        <v>2010</v>
      </c>
      <c r="B14" s="108" t="s">
        <v>448</v>
      </c>
      <c r="C14" s="158">
        <v>1996</v>
      </c>
      <c r="D14" s="108" t="s">
        <v>810</v>
      </c>
    </row>
    <row r="15" spans="1:4" ht="15">
      <c r="A15" s="158">
        <v>2009</v>
      </c>
      <c r="B15" s="108" t="s">
        <v>99</v>
      </c>
      <c r="C15" s="158">
        <v>1995</v>
      </c>
      <c r="D15" s="108" t="s">
        <v>811</v>
      </c>
    </row>
    <row r="16" ht="15" customHeight="1">
      <c r="C16" s="91"/>
    </row>
    <row r="17" ht="15">
      <c r="C17" s="108"/>
    </row>
    <row r="18" ht="15">
      <c r="C18" s="108"/>
    </row>
    <row r="19" ht="15">
      <c r="C19" s="108"/>
    </row>
    <row r="20" ht="15">
      <c r="C20" s="108"/>
    </row>
    <row r="21" ht="15">
      <c r="C21" s="108"/>
    </row>
    <row r="22" ht="15">
      <c r="C22" s="108"/>
    </row>
    <row r="23" ht="15">
      <c r="C23" s="108"/>
    </row>
    <row r="24" ht="15">
      <c r="C24" s="108"/>
    </row>
    <row r="25" ht="15" hidden="1">
      <c r="C25" s="108"/>
    </row>
    <row r="26" ht="15" hidden="1">
      <c r="C26" s="108"/>
    </row>
    <row r="27" ht="15">
      <c r="C27" s="108"/>
    </row>
    <row r="28" ht="15">
      <c r="C28" s="108"/>
    </row>
    <row r="29" ht="15">
      <c r="C29" s="108"/>
    </row>
    <row r="39" ht="15">
      <c r="A39" t="e">
        <f>#REF!+1</f>
        <v>#REF!</v>
      </c>
    </row>
    <row r="40" ht="15">
      <c r="A40" t="e">
        <f>A39+1</f>
        <v>#REF!</v>
      </c>
    </row>
    <row r="41" ht="15">
      <c r="A41" t="e">
        <f>A40+1</f>
        <v>#REF!</v>
      </c>
    </row>
    <row r="42" ht="15">
      <c r="A42" t="e">
        <f>A41+1</f>
        <v>#REF!</v>
      </c>
    </row>
    <row r="43" ht="15">
      <c r="A43" t="e">
        <f>A42+1</f>
        <v>#REF!</v>
      </c>
    </row>
    <row r="44" ht="15">
      <c r="A44">
        <v>1995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375" style="0" customWidth="1"/>
    <col min="2" max="2" width="25.625" style="0" customWidth="1"/>
    <col min="3" max="3" width="14.50390625" style="0" customWidth="1"/>
    <col min="4" max="9" width="5.625" style="0" customWidth="1"/>
  </cols>
  <sheetData>
    <row r="1" spans="1:9" ht="22.5">
      <c r="A1" s="13" t="s">
        <v>147</v>
      </c>
      <c r="B1" s="2"/>
      <c r="C1" s="2"/>
      <c r="D1" s="2"/>
      <c r="E1" s="2"/>
      <c r="F1" s="2"/>
      <c r="G1" s="2"/>
      <c r="H1" s="14"/>
      <c r="I1" s="14"/>
    </row>
    <row r="2" spans="1:9" ht="18">
      <c r="A2" s="4"/>
      <c r="B2" s="5"/>
      <c r="C2" s="5"/>
      <c r="D2" s="5"/>
      <c r="E2" s="5"/>
      <c r="F2" s="5"/>
      <c r="G2" s="5"/>
      <c r="H2" s="15"/>
      <c r="I2" s="15"/>
    </row>
    <row r="3" spans="1:8" ht="17.25">
      <c r="A3" s="16" t="s">
        <v>0</v>
      </c>
      <c r="B3" s="9"/>
      <c r="C3" s="8"/>
      <c r="D3" s="9"/>
      <c r="E3" s="9"/>
      <c r="F3" s="9"/>
      <c r="G3" s="9"/>
      <c r="H3" s="9"/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 s="8">
        <v>1</v>
      </c>
      <c r="B5" s="9" t="s">
        <v>148</v>
      </c>
      <c r="C5" s="8" t="s">
        <v>13</v>
      </c>
      <c r="D5" s="9">
        <v>34</v>
      </c>
      <c r="E5" s="9">
        <v>22</v>
      </c>
      <c r="F5" s="9">
        <v>2</v>
      </c>
      <c r="G5" s="9">
        <v>10</v>
      </c>
      <c r="H5" s="9">
        <v>9</v>
      </c>
      <c r="I5" s="9">
        <v>79</v>
      </c>
    </row>
    <row r="6" spans="1:9" ht="15">
      <c r="A6" s="8">
        <v>2</v>
      </c>
      <c r="B6" s="9" t="s">
        <v>149</v>
      </c>
      <c r="C6" s="8" t="s">
        <v>78</v>
      </c>
      <c r="D6" s="9">
        <v>33</v>
      </c>
      <c r="E6" s="9">
        <v>23</v>
      </c>
      <c r="F6" s="9">
        <v>1</v>
      </c>
      <c r="G6" s="9">
        <v>9</v>
      </c>
      <c r="H6" s="9">
        <v>7</v>
      </c>
      <c r="I6" s="9">
        <v>78</v>
      </c>
    </row>
    <row r="7" spans="1:9" ht="15">
      <c r="A7" s="8">
        <v>3</v>
      </c>
      <c r="B7" s="9" t="s">
        <v>150</v>
      </c>
      <c r="C7" s="8" t="s">
        <v>73</v>
      </c>
      <c r="D7" s="9">
        <v>33</v>
      </c>
      <c r="E7" s="9">
        <v>23</v>
      </c>
      <c r="F7" s="9">
        <v>2</v>
      </c>
      <c r="G7" s="9">
        <v>8</v>
      </c>
      <c r="H7" s="9">
        <v>4</v>
      </c>
      <c r="I7" s="9">
        <v>77</v>
      </c>
    </row>
    <row r="8" spans="1:9" ht="15">
      <c r="A8" s="8">
        <v>4</v>
      </c>
      <c r="B8" s="9" t="s">
        <v>151</v>
      </c>
      <c r="C8" s="8" t="s">
        <v>19</v>
      </c>
      <c r="D8" s="9">
        <v>35</v>
      </c>
      <c r="E8" s="9">
        <v>20</v>
      </c>
      <c r="F8" s="9">
        <v>3</v>
      </c>
      <c r="G8" s="9">
        <v>12</v>
      </c>
      <c r="H8" s="9">
        <v>9</v>
      </c>
      <c r="I8" s="9">
        <v>75</v>
      </c>
    </row>
    <row r="9" spans="1:9" ht="15">
      <c r="A9" s="8">
        <v>5</v>
      </c>
      <c r="B9" s="9" t="s">
        <v>10</v>
      </c>
      <c r="C9" s="8" t="s">
        <v>23</v>
      </c>
      <c r="D9" s="9">
        <v>37</v>
      </c>
      <c r="E9" s="9">
        <v>14</v>
      </c>
      <c r="F9" s="9">
        <v>0</v>
      </c>
      <c r="G9" s="9">
        <v>23</v>
      </c>
      <c r="H9" s="9">
        <v>20</v>
      </c>
      <c r="I9" s="9">
        <v>62</v>
      </c>
    </row>
    <row r="10" spans="1:9" ht="15">
      <c r="A10" s="17">
        <v>6</v>
      </c>
      <c r="B10" s="9" t="s">
        <v>152</v>
      </c>
      <c r="C10" s="8" t="s">
        <v>9</v>
      </c>
      <c r="D10" s="9">
        <v>34</v>
      </c>
      <c r="E10" s="9">
        <v>18</v>
      </c>
      <c r="F10" s="9">
        <v>1</v>
      </c>
      <c r="G10" s="9">
        <v>15</v>
      </c>
      <c r="H10" s="9">
        <v>-5</v>
      </c>
      <c r="I10" s="9">
        <v>51</v>
      </c>
    </row>
    <row r="11" spans="1:9" ht="15">
      <c r="A11" s="17">
        <v>7</v>
      </c>
      <c r="B11" s="9" t="s">
        <v>153</v>
      </c>
      <c r="C11" s="8" t="s">
        <v>154</v>
      </c>
      <c r="D11" s="9">
        <v>30</v>
      </c>
      <c r="E11" s="9">
        <v>20</v>
      </c>
      <c r="F11" s="9">
        <v>0</v>
      </c>
      <c r="G11" s="9">
        <v>10</v>
      </c>
      <c r="H11" s="9">
        <v>-10</v>
      </c>
      <c r="I11" s="9">
        <v>50</v>
      </c>
    </row>
    <row r="12" spans="1:9" ht="22.5">
      <c r="A12" s="9"/>
      <c r="B12" s="9"/>
      <c r="C12" s="9"/>
      <c r="D12" s="9"/>
      <c r="E12" s="9"/>
      <c r="F12" s="9"/>
      <c r="G12" s="9"/>
      <c r="H12" s="18"/>
      <c r="I12" s="18"/>
    </row>
    <row r="13" spans="1:8" ht="17.25">
      <c r="A13" s="16" t="s">
        <v>28</v>
      </c>
      <c r="B13" s="9"/>
      <c r="C13" s="8"/>
      <c r="D13" s="9"/>
      <c r="E13" s="9"/>
      <c r="F13" s="9"/>
      <c r="G13" s="9"/>
      <c r="H13" s="9"/>
    </row>
    <row r="14" spans="1:9" ht="15">
      <c r="A14" s="6"/>
      <c r="B14" s="6"/>
      <c r="C14" s="7"/>
      <c r="D14" s="7" t="s">
        <v>2</v>
      </c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</row>
    <row r="15" spans="1:9" ht="15">
      <c r="A15" s="8">
        <v>1</v>
      </c>
      <c r="B15" s="9" t="s">
        <v>155</v>
      </c>
      <c r="C15" s="8" t="s">
        <v>156</v>
      </c>
      <c r="D15" s="9">
        <v>34</v>
      </c>
      <c r="E15" s="9">
        <v>18</v>
      </c>
      <c r="F15" s="9">
        <v>1</v>
      </c>
      <c r="G15" s="9">
        <v>15</v>
      </c>
      <c r="H15" s="9">
        <v>14</v>
      </c>
      <c r="I15" s="9">
        <v>70</v>
      </c>
    </row>
    <row r="16" spans="1:9" ht="15">
      <c r="A16" s="8">
        <v>2</v>
      </c>
      <c r="B16" s="9" t="s">
        <v>157</v>
      </c>
      <c r="C16" s="8" t="s">
        <v>105</v>
      </c>
      <c r="D16" s="9">
        <v>37</v>
      </c>
      <c r="E16" s="9">
        <v>13</v>
      </c>
      <c r="F16" s="9">
        <v>3</v>
      </c>
      <c r="G16" s="9">
        <v>21</v>
      </c>
      <c r="H16" s="9">
        <v>22</v>
      </c>
      <c r="I16" s="9">
        <v>67</v>
      </c>
    </row>
    <row r="17" spans="1:9" ht="15">
      <c r="A17" s="8">
        <v>3</v>
      </c>
      <c r="B17" s="9" t="s">
        <v>158</v>
      </c>
      <c r="C17" s="8" t="s">
        <v>38</v>
      </c>
      <c r="D17" s="9">
        <v>36</v>
      </c>
      <c r="E17" s="9">
        <v>13</v>
      </c>
      <c r="F17" s="9">
        <v>3</v>
      </c>
      <c r="G17" s="9">
        <v>20</v>
      </c>
      <c r="H17" s="9">
        <v>15</v>
      </c>
      <c r="I17" s="9">
        <v>60</v>
      </c>
    </row>
    <row r="18" spans="1:9" ht="15">
      <c r="A18" s="8">
        <v>4</v>
      </c>
      <c r="B18" s="9" t="s">
        <v>45</v>
      </c>
      <c r="C18" s="8" t="s">
        <v>159</v>
      </c>
      <c r="D18" s="9">
        <v>34</v>
      </c>
      <c r="E18" s="9">
        <v>16</v>
      </c>
      <c r="F18" s="9">
        <v>0</v>
      </c>
      <c r="G18" s="9">
        <v>18</v>
      </c>
      <c r="H18" s="9">
        <v>11</v>
      </c>
      <c r="I18" s="9">
        <v>59</v>
      </c>
    </row>
    <row r="19" spans="1:9" ht="15">
      <c r="A19" s="17">
        <v>5</v>
      </c>
      <c r="B19" s="9" t="s">
        <v>160</v>
      </c>
      <c r="C19" s="8" t="s">
        <v>36</v>
      </c>
      <c r="D19" s="9">
        <v>34</v>
      </c>
      <c r="E19" s="9">
        <v>5</v>
      </c>
      <c r="F19" s="9">
        <v>3</v>
      </c>
      <c r="G19" s="9">
        <v>26</v>
      </c>
      <c r="H19" s="9">
        <v>18</v>
      </c>
      <c r="I19" s="9">
        <v>39</v>
      </c>
    </row>
    <row r="20" spans="1:9" ht="15">
      <c r="A20" s="17">
        <v>6</v>
      </c>
      <c r="B20" s="9" t="s">
        <v>161</v>
      </c>
      <c r="C20" s="8" t="s">
        <v>162</v>
      </c>
      <c r="D20" s="9">
        <v>29</v>
      </c>
      <c r="E20" s="9">
        <v>5</v>
      </c>
      <c r="F20" s="9">
        <v>1</v>
      </c>
      <c r="G20" s="9">
        <v>23</v>
      </c>
      <c r="H20" s="9">
        <v>16</v>
      </c>
      <c r="I20" s="9">
        <v>33</v>
      </c>
    </row>
    <row r="22" spans="1:7" ht="18">
      <c r="A22" s="4" t="s">
        <v>50</v>
      </c>
      <c r="B22" s="5"/>
      <c r="C22" s="5"/>
      <c r="D22" s="5"/>
      <c r="E22" s="5"/>
      <c r="F22" s="5"/>
      <c r="G22" s="5"/>
    </row>
    <row r="23" spans="1:7" ht="15">
      <c r="A23" s="6"/>
      <c r="B23" s="6"/>
      <c r="C23" s="7" t="s">
        <v>51</v>
      </c>
      <c r="D23" s="7" t="s">
        <v>2</v>
      </c>
      <c r="E23" s="7" t="s">
        <v>3</v>
      </c>
      <c r="F23" s="7" t="s">
        <v>5</v>
      </c>
      <c r="G23" s="7" t="s">
        <v>7</v>
      </c>
    </row>
    <row r="24" spans="1:7" ht="15">
      <c r="A24" s="8">
        <v>1</v>
      </c>
      <c r="B24" s="9" t="s">
        <v>163</v>
      </c>
      <c r="C24" s="8" t="s">
        <v>65</v>
      </c>
      <c r="D24" s="9">
        <v>5</v>
      </c>
      <c r="E24" s="9">
        <v>5</v>
      </c>
      <c r="F24" s="9">
        <v>0</v>
      </c>
      <c r="G24" s="9">
        <v>14</v>
      </c>
    </row>
    <row r="25" spans="1:7" ht="15">
      <c r="A25" s="8">
        <v>2</v>
      </c>
      <c r="B25" s="9" t="s">
        <v>164</v>
      </c>
      <c r="C25" s="8" t="s">
        <v>55</v>
      </c>
      <c r="D25" s="9">
        <v>5</v>
      </c>
      <c r="E25" s="9">
        <v>4</v>
      </c>
      <c r="F25" s="9">
        <v>1</v>
      </c>
      <c r="G25" s="9">
        <v>11</v>
      </c>
    </row>
    <row r="26" spans="1:7" ht="15">
      <c r="A26" s="8">
        <v>3</v>
      </c>
      <c r="B26" s="9" t="s">
        <v>165</v>
      </c>
      <c r="C26" s="8" t="s">
        <v>55</v>
      </c>
      <c r="D26" s="9">
        <v>5</v>
      </c>
      <c r="E26" s="9">
        <v>2</v>
      </c>
      <c r="F26" s="9">
        <v>3</v>
      </c>
      <c r="G26" s="9">
        <v>7</v>
      </c>
    </row>
    <row r="27" spans="1:7" ht="15">
      <c r="A27" s="8">
        <v>4</v>
      </c>
      <c r="B27" s="9" t="s">
        <v>166</v>
      </c>
      <c r="C27" s="8" t="s">
        <v>78</v>
      </c>
      <c r="D27" s="9">
        <v>5</v>
      </c>
      <c r="E27" s="9">
        <v>2</v>
      </c>
      <c r="F27" s="9">
        <v>3</v>
      </c>
      <c r="G27" s="9">
        <v>6</v>
      </c>
    </row>
    <row r="28" spans="1:7" ht="15">
      <c r="A28" s="8">
        <v>5</v>
      </c>
      <c r="B28" s="9" t="s">
        <v>167</v>
      </c>
      <c r="C28" s="8" t="s">
        <v>57</v>
      </c>
      <c r="D28" s="9">
        <v>5</v>
      </c>
      <c r="E28" s="9">
        <v>1</v>
      </c>
      <c r="F28" s="9">
        <v>4</v>
      </c>
      <c r="G28" s="9">
        <v>4</v>
      </c>
    </row>
    <row r="29" spans="1:7" ht="15">
      <c r="A29" s="8">
        <v>6</v>
      </c>
      <c r="B29" s="9" t="s">
        <v>168</v>
      </c>
      <c r="C29" s="8" t="s">
        <v>169</v>
      </c>
      <c r="D29" s="9">
        <v>5</v>
      </c>
      <c r="E29" s="9">
        <v>1</v>
      </c>
      <c r="F29" s="9">
        <v>4</v>
      </c>
      <c r="G29" s="9">
        <v>3</v>
      </c>
    </row>
    <row r="30" spans="1:7" ht="15">
      <c r="A30" s="9"/>
      <c r="B30" s="9"/>
      <c r="C30" s="9"/>
      <c r="D30" s="9"/>
      <c r="E30" s="9"/>
      <c r="F30" s="9"/>
      <c r="G30" s="9"/>
    </row>
    <row r="31" spans="1:7" ht="17.25">
      <c r="A31" s="4" t="s">
        <v>60</v>
      </c>
      <c r="B31" s="11"/>
      <c r="C31" s="11"/>
      <c r="D31" s="11"/>
      <c r="E31" s="11"/>
      <c r="F31" s="11"/>
      <c r="G31" s="11"/>
    </row>
    <row r="32" spans="1:7" ht="15">
      <c r="A32" s="6"/>
      <c r="B32" s="6"/>
      <c r="C32" s="7" t="s">
        <v>51</v>
      </c>
      <c r="D32" s="7" t="s">
        <v>2</v>
      </c>
      <c r="E32" s="7" t="s">
        <v>3</v>
      </c>
      <c r="F32" s="7" t="s">
        <v>5</v>
      </c>
      <c r="G32" s="7" t="s">
        <v>7</v>
      </c>
    </row>
    <row r="33" spans="1:7" ht="15">
      <c r="A33" s="8">
        <v>1</v>
      </c>
      <c r="B33" s="9" t="s">
        <v>170</v>
      </c>
      <c r="C33" s="8" t="s">
        <v>55</v>
      </c>
      <c r="D33" s="9">
        <v>5</v>
      </c>
      <c r="E33" s="9">
        <v>5</v>
      </c>
      <c r="F33" s="9">
        <v>0</v>
      </c>
      <c r="G33" s="9">
        <v>14</v>
      </c>
    </row>
    <row r="34" spans="1:7" ht="15">
      <c r="A34" s="8">
        <v>2</v>
      </c>
      <c r="B34" s="9" t="s">
        <v>171</v>
      </c>
      <c r="C34" s="8" t="s">
        <v>172</v>
      </c>
      <c r="D34" s="9">
        <v>5</v>
      </c>
      <c r="E34" s="9">
        <v>4</v>
      </c>
      <c r="F34" s="9">
        <v>1</v>
      </c>
      <c r="G34" s="9">
        <v>13</v>
      </c>
    </row>
    <row r="35" spans="1:7" ht="15">
      <c r="A35" s="8">
        <v>3</v>
      </c>
      <c r="B35" s="9" t="s">
        <v>173</v>
      </c>
      <c r="C35" s="8" t="s">
        <v>73</v>
      </c>
      <c r="D35" s="9">
        <v>5</v>
      </c>
      <c r="E35" s="9">
        <v>3</v>
      </c>
      <c r="F35" s="9">
        <v>2</v>
      </c>
      <c r="G35" s="9">
        <v>8</v>
      </c>
    </row>
    <row r="36" spans="1:7" ht="15">
      <c r="A36" s="8">
        <v>4</v>
      </c>
      <c r="B36" s="9" t="s">
        <v>174</v>
      </c>
      <c r="C36" s="8" t="s">
        <v>124</v>
      </c>
      <c r="D36" s="9">
        <v>5</v>
      </c>
      <c r="E36" s="9">
        <v>3</v>
      </c>
      <c r="F36" s="9">
        <v>2</v>
      </c>
      <c r="G36" s="9">
        <v>7</v>
      </c>
    </row>
    <row r="37" spans="1:7" ht="15">
      <c r="A37" s="8">
        <v>5</v>
      </c>
      <c r="B37" s="9" t="s">
        <v>175</v>
      </c>
      <c r="C37" s="8" t="s">
        <v>82</v>
      </c>
      <c r="D37" s="9">
        <v>4</v>
      </c>
      <c r="E37" s="9">
        <v>2</v>
      </c>
      <c r="F37" s="9">
        <v>2</v>
      </c>
      <c r="G37" s="9">
        <v>7</v>
      </c>
    </row>
    <row r="38" spans="1:7" ht="15">
      <c r="A38" s="8">
        <v>6</v>
      </c>
      <c r="B38" s="9" t="s">
        <v>176</v>
      </c>
      <c r="C38" s="8" t="s">
        <v>9</v>
      </c>
      <c r="D38" s="9">
        <v>6</v>
      </c>
      <c r="E38" s="9">
        <v>1</v>
      </c>
      <c r="F38" s="9">
        <v>5</v>
      </c>
      <c r="G38" s="9">
        <v>4</v>
      </c>
    </row>
    <row r="39" spans="1:7" ht="15">
      <c r="A39" s="8">
        <v>7</v>
      </c>
      <c r="B39" s="9" t="s">
        <v>177</v>
      </c>
      <c r="C39" s="8" t="s">
        <v>178</v>
      </c>
      <c r="D39" s="9">
        <v>6</v>
      </c>
      <c r="E39" s="9">
        <v>0</v>
      </c>
      <c r="F39" s="9">
        <v>6</v>
      </c>
      <c r="G39" s="9">
        <v>1</v>
      </c>
    </row>
    <row r="41" spans="1:7" ht="17.25">
      <c r="A41" s="4" t="s">
        <v>125</v>
      </c>
      <c r="B41" s="11"/>
      <c r="C41" s="11"/>
      <c r="D41" s="11"/>
      <c r="E41" s="11"/>
      <c r="F41" s="11"/>
      <c r="G41" s="11"/>
    </row>
    <row r="42" spans="1:7" ht="15">
      <c r="A42" s="6"/>
      <c r="B42" s="6"/>
      <c r="C42" s="7" t="s">
        <v>51</v>
      </c>
      <c r="D42" s="7" t="s">
        <v>2</v>
      </c>
      <c r="E42" s="7" t="s">
        <v>3</v>
      </c>
      <c r="F42" s="7" t="s">
        <v>5</v>
      </c>
      <c r="G42" s="7" t="s">
        <v>7</v>
      </c>
    </row>
    <row r="43" spans="1:7" ht="15">
      <c r="A43" s="8">
        <v>1</v>
      </c>
      <c r="B43" s="9" t="s">
        <v>179</v>
      </c>
      <c r="C43" s="8" t="s">
        <v>169</v>
      </c>
      <c r="D43" s="9">
        <v>7</v>
      </c>
      <c r="E43" s="9">
        <v>6</v>
      </c>
      <c r="F43" s="9">
        <v>1</v>
      </c>
      <c r="G43" s="9">
        <v>12</v>
      </c>
    </row>
    <row r="44" spans="1:7" ht="15">
      <c r="A44" s="8">
        <v>2</v>
      </c>
      <c r="B44" s="9" t="s">
        <v>180</v>
      </c>
      <c r="C44" s="8" t="s">
        <v>99</v>
      </c>
      <c r="D44" s="9">
        <v>7</v>
      </c>
      <c r="E44" s="9">
        <v>5</v>
      </c>
      <c r="F44" s="9">
        <v>2</v>
      </c>
      <c r="G44" s="9">
        <v>10</v>
      </c>
    </row>
    <row r="45" spans="1:7" ht="15">
      <c r="A45" s="8">
        <v>3</v>
      </c>
      <c r="B45" s="9" t="s">
        <v>181</v>
      </c>
      <c r="C45" s="8" t="s">
        <v>13</v>
      </c>
      <c r="D45" s="9">
        <v>6</v>
      </c>
      <c r="E45" s="9">
        <v>4</v>
      </c>
      <c r="F45" s="9">
        <v>2</v>
      </c>
      <c r="G45" s="9">
        <v>8</v>
      </c>
    </row>
    <row r="46" spans="1:7" ht="15">
      <c r="A46" s="8">
        <v>4</v>
      </c>
      <c r="B46" s="9" t="s">
        <v>182</v>
      </c>
      <c r="C46" s="8" t="s">
        <v>183</v>
      </c>
      <c r="D46" s="9">
        <v>6</v>
      </c>
      <c r="E46" s="9">
        <v>4</v>
      </c>
      <c r="F46" s="9">
        <v>2</v>
      </c>
      <c r="G46" s="9">
        <v>8</v>
      </c>
    </row>
    <row r="47" spans="1:7" ht="15">
      <c r="A47" s="8">
        <v>5</v>
      </c>
      <c r="B47" s="9" t="s">
        <v>184</v>
      </c>
      <c r="C47" s="8" t="s">
        <v>73</v>
      </c>
      <c r="D47" s="9">
        <v>5</v>
      </c>
      <c r="E47" s="9">
        <v>2</v>
      </c>
      <c r="F47" s="9">
        <v>3</v>
      </c>
      <c r="G47" s="9">
        <v>4</v>
      </c>
    </row>
    <row r="48" spans="1:7" ht="15">
      <c r="A48" s="8">
        <v>6</v>
      </c>
      <c r="B48" s="9" t="s">
        <v>185</v>
      </c>
      <c r="C48" s="8" t="s">
        <v>172</v>
      </c>
      <c r="D48" s="9">
        <v>5</v>
      </c>
      <c r="E48" s="9">
        <v>2</v>
      </c>
      <c r="F48" s="9">
        <v>3</v>
      </c>
      <c r="G48" s="9">
        <v>4</v>
      </c>
    </row>
    <row r="49" spans="1:7" ht="15">
      <c r="A49" s="8">
        <v>7</v>
      </c>
      <c r="B49" s="9" t="s">
        <v>186</v>
      </c>
      <c r="C49" s="8" t="s">
        <v>78</v>
      </c>
      <c r="D49" s="9">
        <v>5</v>
      </c>
      <c r="E49" s="9">
        <v>1</v>
      </c>
      <c r="F49" s="9">
        <v>4</v>
      </c>
      <c r="G49" s="9">
        <v>2</v>
      </c>
    </row>
    <row r="50" spans="1:7" ht="15">
      <c r="A50" s="8">
        <v>8</v>
      </c>
      <c r="B50" s="9" t="s">
        <v>187</v>
      </c>
      <c r="C50" s="8" t="s">
        <v>69</v>
      </c>
      <c r="D50" s="9">
        <v>7</v>
      </c>
      <c r="E50" s="9">
        <v>0</v>
      </c>
      <c r="F50" s="9">
        <v>7</v>
      </c>
      <c r="G50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15" sqref="C15"/>
    </sheetView>
  </sheetViews>
  <sheetFormatPr defaultColWidth="9.00390625" defaultRowHeight="15.75"/>
  <cols>
    <col min="1" max="1" width="6.25390625" style="0" customWidth="1"/>
    <col min="2" max="2" width="27.00390625" style="0" customWidth="1"/>
    <col min="3" max="3" width="15.25390625" style="0" customWidth="1"/>
    <col min="4" max="9" width="6.125" style="0" customWidth="1"/>
  </cols>
  <sheetData>
    <row r="1" spans="1:9" ht="22.5">
      <c r="A1" s="13" t="s">
        <v>867</v>
      </c>
      <c r="B1" s="2"/>
      <c r="C1" s="2"/>
      <c r="D1" s="2"/>
      <c r="E1" s="2"/>
      <c r="F1" s="2"/>
      <c r="G1" s="2"/>
      <c r="H1" s="2"/>
      <c r="I1" s="14"/>
    </row>
    <row r="2" spans="1:9" ht="18">
      <c r="A2" s="4"/>
      <c r="B2" s="5"/>
      <c r="C2" s="5"/>
      <c r="D2" s="5"/>
      <c r="E2" s="5"/>
      <c r="F2" s="5"/>
      <c r="G2" s="5"/>
      <c r="H2" s="5"/>
      <c r="I2" s="15"/>
    </row>
    <row r="3" spans="1:8" ht="17.25">
      <c r="A3" s="16" t="s">
        <v>0</v>
      </c>
      <c r="B3" s="9"/>
      <c r="C3" s="8"/>
      <c r="D3" s="9"/>
      <c r="E3" s="9"/>
      <c r="F3" s="9"/>
      <c r="G3" s="9"/>
      <c r="H3" s="9"/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 s="8">
        <v>1</v>
      </c>
      <c r="B5" s="9" t="s">
        <v>868</v>
      </c>
      <c r="C5" s="8" t="s">
        <v>19</v>
      </c>
      <c r="D5" s="9">
        <v>23</v>
      </c>
      <c r="E5" s="9">
        <v>20</v>
      </c>
      <c r="F5" s="9">
        <v>0</v>
      </c>
      <c r="G5" s="9">
        <v>3</v>
      </c>
      <c r="H5" s="37">
        <v>3</v>
      </c>
      <c r="I5" s="9">
        <v>63</v>
      </c>
    </row>
    <row r="6" spans="1:9" ht="15">
      <c r="A6" s="8">
        <v>2</v>
      </c>
      <c r="B6" s="9" t="s">
        <v>869</v>
      </c>
      <c r="C6" s="8" t="s">
        <v>13</v>
      </c>
      <c r="D6" s="9">
        <v>26</v>
      </c>
      <c r="E6" s="9">
        <v>16</v>
      </c>
      <c r="F6" s="9">
        <v>2</v>
      </c>
      <c r="G6" s="9">
        <v>8</v>
      </c>
      <c r="H6" s="37">
        <v>8</v>
      </c>
      <c r="I6" s="9">
        <v>60</v>
      </c>
    </row>
    <row r="7" spans="1:9" ht="15">
      <c r="A7" s="8">
        <v>3</v>
      </c>
      <c r="B7" s="56" t="s">
        <v>870</v>
      </c>
      <c r="C7" s="8" t="s">
        <v>818</v>
      </c>
      <c r="D7" s="9">
        <v>22</v>
      </c>
      <c r="E7" s="9">
        <v>14</v>
      </c>
      <c r="F7" s="9">
        <v>3</v>
      </c>
      <c r="G7" s="9">
        <v>5</v>
      </c>
      <c r="H7" s="37">
        <v>4</v>
      </c>
      <c r="I7" s="9">
        <v>52</v>
      </c>
    </row>
    <row r="8" spans="1:9" ht="15">
      <c r="A8" s="8">
        <v>4</v>
      </c>
      <c r="B8" s="9" t="s">
        <v>871</v>
      </c>
      <c r="C8" s="17" t="s">
        <v>44</v>
      </c>
      <c r="D8" s="9">
        <v>29</v>
      </c>
      <c r="E8" s="9">
        <v>10</v>
      </c>
      <c r="F8" s="9">
        <v>2</v>
      </c>
      <c r="G8" s="9">
        <v>17</v>
      </c>
      <c r="H8" s="37">
        <v>16</v>
      </c>
      <c r="I8" s="9">
        <v>50</v>
      </c>
    </row>
    <row r="9" spans="1:9" ht="15">
      <c r="A9" s="8">
        <v>5</v>
      </c>
      <c r="B9" s="9" t="s">
        <v>872</v>
      </c>
      <c r="C9" s="8" t="s">
        <v>169</v>
      </c>
      <c r="D9" s="37">
        <v>23</v>
      </c>
      <c r="E9" s="9">
        <v>1</v>
      </c>
      <c r="F9" s="9">
        <v>1</v>
      </c>
      <c r="G9" s="9">
        <v>21</v>
      </c>
      <c r="H9" s="37">
        <v>17</v>
      </c>
      <c r="I9" s="9">
        <v>22</v>
      </c>
    </row>
    <row r="10" spans="1:9" ht="15">
      <c r="A10" s="8"/>
      <c r="B10" s="9"/>
      <c r="C10" s="8"/>
      <c r="D10" s="37"/>
      <c r="E10" s="9"/>
      <c r="F10" s="9"/>
      <c r="G10" s="9"/>
      <c r="H10" s="37"/>
      <c r="I10" s="9"/>
    </row>
    <row r="11" spans="1:8" ht="17.25">
      <c r="A11" s="16" t="s">
        <v>28</v>
      </c>
      <c r="B11" s="9"/>
      <c r="C11" s="8"/>
      <c r="D11" s="9"/>
      <c r="E11" s="9"/>
      <c r="F11" s="9"/>
      <c r="G11" s="9"/>
      <c r="H11" s="9"/>
    </row>
    <row r="12" spans="1:9" ht="15">
      <c r="A12" s="6"/>
      <c r="B12" s="6"/>
      <c r="C12" s="7"/>
      <c r="D12" s="7" t="s">
        <v>2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</row>
    <row r="13" spans="1:9" ht="15">
      <c r="A13" s="8">
        <v>1</v>
      </c>
      <c r="B13" s="9" t="s">
        <v>873</v>
      </c>
      <c r="C13" s="8" t="s">
        <v>9</v>
      </c>
      <c r="D13" s="9">
        <v>27</v>
      </c>
      <c r="E13" s="9">
        <v>18</v>
      </c>
      <c r="F13" s="9">
        <v>0</v>
      </c>
      <c r="G13" s="9">
        <v>9</v>
      </c>
      <c r="H13" s="37">
        <v>8</v>
      </c>
      <c r="I13" s="9">
        <v>62</v>
      </c>
    </row>
    <row r="14" spans="1:9" ht="15">
      <c r="A14" s="8">
        <v>2</v>
      </c>
      <c r="B14" s="9" t="s">
        <v>874</v>
      </c>
      <c r="C14" s="8" t="s">
        <v>93</v>
      </c>
      <c r="D14" s="9">
        <v>25</v>
      </c>
      <c r="E14" s="9">
        <v>14</v>
      </c>
      <c r="F14" s="9">
        <v>0</v>
      </c>
      <c r="G14" s="9">
        <v>11</v>
      </c>
      <c r="H14" s="37">
        <v>11</v>
      </c>
      <c r="I14" s="9">
        <v>53</v>
      </c>
    </row>
    <row r="15" spans="1:9" ht="15">
      <c r="A15" s="8">
        <v>3</v>
      </c>
      <c r="B15" s="9" t="s">
        <v>875</v>
      </c>
      <c r="C15" s="8" t="s">
        <v>44</v>
      </c>
      <c r="D15" s="9">
        <v>24</v>
      </c>
      <c r="E15" s="9">
        <v>14</v>
      </c>
      <c r="F15" s="9">
        <v>0</v>
      </c>
      <c r="G15" s="9">
        <v>10</v>
      </c>
      <c r="H15" s="37">
        <v>10</v>
      </c>
      <c r="I15" s="9">
        <v>52</v>
      </c>
    </row>
    <row r="16" spans="1:9" ht="15">
      <c r="A16" s="8">
        <v>4</v>
      </c>
      <c r="B16" s="9" t="s">
        <v>876</v>
      </c>
      <c r="C16" s="17" t="s">
        <v>36</v>
      </c>
      <c r="D16" s="9">
        <v>27</v>
      </c>
      <c r="E16" s="9">
        <v>13</v>
      </c>
      <c r="F16" s="9">
        <v>1</v>
      </c>
      <c r="G16" s="9">
        <v>13</v>
      </c>
      <c r="H16" s="37">
        <v>11</v>
      </c>
      <c r="I16" s="9">
        <v>52</v>
      </c>
    </row>
    <row r="17" spans="1:9" ht="15">
      <c r="A17" s="8">
        <v>5</v>
      </c>
      <c r="B17" s="9" t="s">
        <v>877</v>
      </c>
      <c r="C17" s="8" t="s">
        <v>878</v>
      </c>
      <c r="D17" s="37">
        <v>27</v>
      </c>
      <c r="E17" s="9">
        <v>12</v>
      </c>
      <c r="F17" s="9">
        <v>1</v>
      </c>
      <c r="G17" s="9">
        <v>14</v>
      </c>
      <c r="H17" s="37">
        <v>12</v>
      </c>
      <c r="I17" s="9">
        <v>50</v>
      </c>
    </row>
    <row r="18" spans="1:9" ht="15">
      <c r="A18" s="8">
        <v>6</v>
      </c>
      <c r="B18" s="37" t="s">
        <v>158</v>
      </c>
      <c r="C18" s="8" t="s">
        <v>38</v>
      </c>
      <c r="D18" s="37">
        <v>25</v>
      </c>
      <c r="E18" s="37">
        <v>2</v>
      </c>
      <c r="F18" s="37">
        <v>0</v>
      </c>
      <c r="G18" s="37">
        <v>23</v>
      </c>
      <c r="H18" s="37">
        <v>18</v>
      </c>
      <c r="I18" s="37">
        <v>24</v>
      </c>
    </row>
    <row r="19" ht="15">
      <c r="F19" s="37" t="s">
        <v>542</v>
      </c>
    </row>
    <row r="20" spans="1:8" ht="17.25">
      <c r="A20" s="4" t="s">
        <v>838</v>
      </c>
      <c r="B20" s="9"/>
      <c r="C20" s="8"/>
      <c r="D20" s="9"/>
      <c r="E20" s="9"/>
      <c r="F20" s="9"/>
      <c r="G20" s="9"/>
      <c r="H20" s="9"/>
    </row>
    <row r="21" spans="1:9" ht="15">
      <c r="A21" s="6"/>
      <c r="B21" s="6"/>
      <c r="C21" s="7"/>
      <c r="D21" s="7" t="s">
        <v>2</v>
      </c>
      <c r="E21" s="7" t="s">
        <v>3</v>
      </c>
      <c r="F21" s="7" t="s">
        <v>4</v>
      </c>
      <c r="G21" s="7" t="s">
        <v>5</v>
      </c>
      <c r="H21" s="7"/>
      <c r="I21" s="7" t="s">
        <v>7</v>
      </c>
    </row>
    <row r="22" spans="1:9" ht="15">
      <c r="A22" s="8">
        <v>1</v>
      </c>
      <c r="B22" s="9" t="s">
        <v>879</v>
      </c>
      <c r="C22" s="8" t="s">
        <v>13</v>
      </c>
      <c r="D22" s="9">
        <v>4</v>
      </c>
      <c r="E22" s="9">
        <v>3</v>
      </c>
      <c r="F22" s="37">
        <v>0</v>
      </c>
      <c r="G22" s="37">
        <v>1</v>
      </c>
      <c r="H22" s="9"/>
      <c r="I22" s="37">
        <v>7</v>
      </c>
    </row>
    <row r="23" spans="1:9" ht="15">
      <c r="A23" s="8">
        <v>2</v>
      </c>
      <c r="B23" s="9" t="s">
        <v>880</v>
      </c>
      <c r="C23" s="8" t="s">
        <v>172</v>
      </c>
      <c r="D23" s="9">
        <v>3</v>
      </c>
      <c r="E23" s="9">
        <v>2</v>
      </c>
      <c r="F23" s="37">
        <v>0</v>
      </c>
      <c r="G23" s="9">
        <v>1</v>
      </c>
      <c r="H23" s="9"/>
      <c r="I23" s="37">
        <v>5</v>
      </c>
    </row>
    <row r="24" spans="1:9" ht="15">
      <c r="A24" s="8">
        <v>3</v>
      </c>
      <c r="B24" s="9" t="s">
        <v>881</v>
      </c>
      <c r="C24" s="8" t="s">
        <v>44</v>
      </c>
      <c r="D24" s="9">
        <v>3</v>
      </c>
      <c r="E24" s="9">
        <v>1</v>
      </c>
      <c r="F24" s="37">
        <v>0</v>
      </c>
      <c r="G24" s="37">
        <v>2</v>
      </c>
      <c r="H24" s="9"/>
      <c r="I24" s="37">
        <v>5</v>
      </c>
    </row>
    <row r="25" spans="1:9" ht="15">
      <c r="A25" s="8">
        <v>4</v>
      </c>
      <c r="B25" s="37" t="s">
        <v>882</v>
      </c>
      <c r="C25" s="8" t="s">
        <v>124</v>
      </c>
      <c r="D25" s="37">
        <v>2</v>
      </c>
      <c r="E25" s="37">
        <v>1</v>
      </c>
      <c r="F25" s="37">
        <v>0</v>
      </c>
      <c r="G25" s="37">
        <v>1</v>
      </c>
      <c r="H25" s="9"/>
      <c r="I25" s="37">
        <v>4</v>
      </c>
    </row>
    <row r="26" spans="1:9" ht="15">
      <c r="A26" s="8">
        <v>5</v>
      </c>
      <c r="B26" s="37" t="s">
        <v>883</v>
      </c>
      <c r="C26" s="8" t="s">
        <v>123</v>
      </c>
      <c r="D26" s="37">
        <v>1</v>
      </c>
      <c r="E26" s="37">
        <v>0</v>
      </c>
      <c r="F26" s="37">
        <v>0</v>
      </c>
      <c r="G26" s="37">
        <v>1</v>
      </c>
      <c r="H26" s="9"/>
      <c r="I26" s="37">
        <v>0</v>
      </c>
    </row>
    <row r="27" spans="1:9" ht="15">
      <c r="A27" s="17">
        <v>6</v>
      </c>
      <c r="B27" s="37" t="s">
        <v>884</v>
      </c>
      <c r="C27" s="8" t="s">
        <v>849</v>
      </c>
      <c r="D27" s="37">
        <v>1</v>
      </c>
      <c r="E27" s="37">
        <v>0</v>
      </c>
      <c r="F27" s="37">
        <v>0</v>
      </c>
      <c r="G27" s="37">
        <v>1</v>
      </c>
      <c r="H27" s="9"/>
      <c r="I27" s="37">
        <v>0</v>
      </c>
    </row>
    <row r="29" spans="1:8" ht="17.25">
      <c r="A29" s="4" t="s">
        <v>850</v>
      </c>
      <c r="B29" s="9"/>
      <c r="C29" s="8"/>
      <c r="D29" s="9"/>
      <c r="E29" s="9"/>
      <c r="F29" s="9"/>
      <c r="G29" s="9"/>
      <c r="H29" s="9"/>
    </row>
    <row r="30" spans="1:9" ht="15">
      <c r="A30" s="6"/>
      <c r="B30" s="6"/>
      <c r="C30" s="7"/>
      <c r="D30" s="7" t="s">
        <v>2</v>
      </c>
      <c r="E30" s="7" t="s">
        <v>3</v>
      </c>
      <c r="F30" s="7" t="s">
        <v>4</v>
      </c>
      <c r="G30" s="7" t="s">
        <v>5</v>
      </c>
      <c r="H30" s="7"/>
      <c r="I30" s="7" t="s">
        <v>7</v>
      </c>
    </row>
    <row r="31" spans="1:9" ht="15">
      <c r="A31" s="8">
        <v>1</v>
      </c>
      <c r="B31" s="9" t="s">
        <v>885</v>
      </c>
      <c r="C31" s="8" t="s">
        <v>13</v>
      </c>
      <c r="D31" s="9">
        <v>5</v>
      </c>
      <c r="E31" s="9">
        <v>5</v>
      </c>
      <c r="F31" s="37">
        <v>0</v>
      </c>
      <c r="G31" s="37">
        <v>0</v>
      </c>
      <c r="H31" s="9"/>
      <c r="I31" s="37">
        <v>15</v>
      </c>
    </row>
    <row r="32" spans="1:9" ht="15">
      <c r="A32" s="8">
        <v>2</v>
      </c>
      <c r="B32" s="56" t="s">
        <v>886</v>
      </c>
      <c r="C32" s="8" t="s">
        <v>818</v>
      </c>
      <c r="D32" s="9">
        <v>5</v>
      </c>
      <c r="E32" s="9">
        <v>4</v>
      </c>
      <c r="F32" s="37">
        <v>0</v>
      </c>
      <c r="G32" s="37">
        <v>1</v>
      </c>
      <c r="H32" s="9"/>
      <c r="I32" s="37">
        <v>11</v>
      </c>
    </row>
    <row r="33" spans="1:9" ht="15">
      <c r="A33" s="8">
        <v>3</v>
      </c>
      <c r="B33" s="9" t="s">
        <v>887</v>
      </c>
      <c r="C33" s="8" t="s">
        <v>172</v>
      </c>
      <c r="D33" s="9">
        <v>4</v>
      </c>
      <c r="E33" s="9">
        <v>2</v>
      </c>
      <c r="F33" s="37">
        <v>0</v>
      </c>
      <c r="G33" s="37">
        <v>2</v>
      </c>
      <c r="H33" s="9"/>
      <c r="I33" s="37">
        <v>6</v>
      </c>
    </row>
    <row r="34" spans="1:9" ht="15">
      <c r="A34" s="8">
        <v>4</v>
      </c>
      <c r="B34" s="37" t="s">
        <v>888</v>
      </c>
      <c r="C34" s="8" t="s">
        <v>44</v>
      </c>
      <c r="D34" s="37">
        <v>4</v>
      </c>
      <c r="E34" s="37">
        <v>1</v>
      </c>
      <c r="F34" s="37">
        <v>0</v>
      </c>
      <c r="G34" s="37">
        <v>3</v>
      </c>
      <c r="H34" s="9"/>
      <c r="I34" s="37">
        <v>4</v>
      </c>
    </row>
    <row r="35" spans="1:9" ht="15">
      <c r="A35" s="8">
        <v>5</v>
      </c>
      <c r="B35" s="37" t="s">
        <v>889</v>
      </c>
      <c r="C35" s="8" t="s">
        <v>9</v>
      </c>
      <c r="D35" s="37">
        <v>2</v>
      </c>
      <c r="E35" s="37">
        <v>0</v>
      </c>
      <c r="F35" s="37">
        <v>0</v>
      </c>
      <c r="G35" s="37">
        <v>2</v>
      </c>
      <c r="H35" s="9"/>
      <c r="I35" s="37">
        <v>0</v>
      </c>
    </row>
    <row r="36" spans="1:9" ht="15">
      <c r="A36" s="17">
        <v>6</v>
      </c>
      <c r="B36" s="37" t="s">
        <v>890</v>
      </c>
      <c r="C36" s="8" t="s">
        <v>69</v>
      </c>
      <c r="D36" s="37">
        <v>4</v>
      </c>
      <c r="E36" s="37">
        <v>0</v>
      </c>
      <c r="F36" s="37">
        <v>0</v>
      </c>
      <c r="G36" s="37">
        <v>4</v>
      </c>
      <c r="H36" s="9"/>
      <c r="I36" s="37">
        <v>0</v>
      </c>
    </row>
    <row r="38" spans="1:8" ht="17.25">
      <c r="A38" s="4" t="s">
        <v>859</v>
      </c>
      <c r="B38" s="9"/>
      <c r="C38" s="8"/>
      <c r="D38" s="9"/>
      <c r="E38" s="9"/>
      <c r="F38" s="9"/>
      <c r="G38" s="9"/>
      <c r="H38" s="9"/>
    </row>
    <row r="39" spans="1:9" ht="15">
      <c r="A39" s="6"/>
      <c r="B39" s="6"/>
      <c r="C39" s="7"/>
      <c r="D39" s="7" t="s">
        <v>2</v>
      </c>
      <c r="E39" s="7" t="s">
        <v>3</v>
      </c>
      <c r="F39" s="7" t="s">
        <v>4</v>
      </c>
      <c r="G39" s="7" t="s">
        <v>5</v>
      </c>
      <c r="H39" s="7"/>
      <c r="I39" s="7" t="s">
        <v>7</v>
      </c>
    </row>
    <row r="40" spans="1:9" ht="15">
      <c r="A40" s="8">
        <v>1</v>
      </c>
      <c r="B40" s="9" t="s">
        <v>891</v>
      </c>
      <c r="C40" s="8" t="s">
        <v>169</v>
      </c>
      <c r="D40" s="9">
        <v>6</v>
      </c>
      <c r="E40" s="9">
        <v>5</v>
      </c>
      <c r="F40" s="37">
        <v>0</v>
      </c>
      <c r="G40" s="37">
        <v>1</v>
      </c>
      <c r="H40" s="9"/>
      <c r="I40" s="37">
        <v>10</v>
      </c>
    </row>
    <row r="41" spans="1:9" ht="15">
      <c r="A41" s="8">
        <v>2</v>
      </c>
      <c r="B41" s="9" t="s">
        <v>895</v>
      </c>
      <c r="C41" s="8" t="s">
        <v>13</v>
      </c>
      <c r="D41" s="9">
        <v>6</v>
      </c>
      <c r="E41" s="9">
        <v>5</v>
      </c>
      <c r="F41" s="37">
        <v>0</v>
      </c>
      <c r="G41" s="37">
        <v>1</v>
      </c>
      <c r="H41" s="9"/>
      <c r="I41" s="37">
        <v>10</v>
      </c>
    </row>
    <row r="42" spans="1:9" ht="15">
      <c r="A42" s="8">
        <v>3</v>
      </c>
      <c r="B42" s="56" t="s">
        <v>892</v>
      </c>
      <c r="C42" s="8" t="s">
        <v>818</v>
      </c>
      <c r="D42" s="9">
        <v>5</v>
      </c>
      <c r="E42" s="9">
        <v>3</v>
      </c>
      <c r="F42" s="37">
        <v>0</v>
      </c>
      <c r="G42" s="37">
        <v>2</v>
      </c>
      <c r="H42" s="9"/>
      <c r="I42" s="37">
        <v>6</v>
      </c>
    </row>
    <row r="43" spans="1:9" ht="15">
      <c r="A43" s="8">
        <v>4</v>
      </c>
      <c r="B43" s="37" t="s">
        <v>893</v>
      </c>
      <c r="C43" s="8" t="s">
        <v>44</v>
      </c>
      <c r="D43" s="37">
        <v>5</v>
      </c>
      <c r="E43" s="37">
        <v>2</v>
      </c>
      <c r="F43" s="37">
        <v>0</v>
      </c>
      <c r="G43" s="37">
        <v>3</v>
      </c>
      <c r="H43" s="9"/>
      <c r="I43" s="37">
        <v>4</v>
      </c>
    </row>
    <row r="44" spans="1:9" ht="15">
      <c r="A44" s="8">
        <v>5</v>
      </c>
      <c r="B44" s="37" t="s">
        <v>894</v>
      </c>
      <c r="C44" s="8" t="s">
        <v>73</v>
      </c>
      <c r="D44" s="37">
        <v>5</v>
      </c>
      <c r="E44" s="37">
        <v>2</v>
      </c>
      <c r="F44" s="37">
        <v>0</v>
      </c>
      <c r="G44" s="37">
        <v>3</v>
      </c>
      <c r="H44" s="9"/>
      <c r="I44" s="37">
        <v>4</v>
      </c>
    </row>
    <row r="45" spans="1:9" ht="15">
      <c r="A45" s="17">
        <v>6</v>
      </c>
      <c r="B45" s="37" t="s">
        <v>896</v>
      </c>
      <c r="C45" s="8" t="s">
        <v>69</v>
      </c>
      <c r="D45" s="37">
        <v>3</v>
      </c>
      <c r="E45" s="37">
        <v>0</v>
      </c>
      <c r="F45" s="37">
        <v>0</v>
      </c>
      <c r="G45" s="37">
        <v>3</v>
      </c>
      <c r="H45" s="9"/>
      <c r="I45" s="37">
        <v>0</v>
      </c>
    </row>
    <row r="46" spans="1:9" ht="15">
      <c r="A46" s="17">
        <v>7</v>
      </c>
      <c r="B46" s="37" t="s">
        <v>897</v>
      </c>
      <c r="C46" s="8" t="s">
        <v>9</v>
      </c>
      <c r="D46" s="37">
        <v>4</v>
      </c>
      <c r="E46" s="37">
        <v>0</v>
      </c>
      <c r="F46" s="37">
        <v>0</v>
      </c>
      <c r="G46" s="37">
        <v>4</v>
      </c>
      <c r="H46" s="9"/>
      <c r="I46" s="37">
        <v>0</v>
      </c>
    </row>
    <row r="48" spans="1:9" ht="15">
      <c r="A48" s="8" t="s">
        <v>542</v>
      </c>
      <c r="B48" s="9"/>
      <c r="C48" s="8" t="s">
        <v>542</v>
      </c>
      <c r="D48" s="9" t="s">
        <v>542</v>
      </c>
      <c r="E48" s="9" t="s">
        <v>542</v>
      </c>
      <c r="F48" s="9" t="s">
        <v>542</v>
      </c>
      <c r="G48" s="9" t="s">
        <v>542</v>
      </c>
      <c r="H48" s="9"/>
      <c r="I48" s="9" t="s">
        <v>542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1" sqref="D1"/>
    </sheetView>
  </sheetViews>
  <sheetFormatPr defaultColWidth="9.00390625" defaultRowHeight="15.75"/>
  <cols>
    <col min="1" max="1" width="6.375" style="0" customWidth="1"/>
    <col min="2" max="2" width="23.375" style="0" customWidth="1"/>
    <col min="3" max="3" width="17.125" style="0" customWidth="1"/>
    <col min="4" max="9" width="5.625" style="0" customWidth="1"/>
  </cols>
  <sheetData>
    <row r="1" spans="1:9" ht="22.5">
      <c r="A1" s="13" t="s">
        <v>828</v>
      </c>
      <c r="B1" s="2"/>
      <c r="C1" s="2"/>
      <c r="D1" s="2"/>
      <c r="E1" s="2"/>
      <c r="F1" s="2"/>
      <c r="G1" s="2"/>
      <c r="H1" s="2"/>
      <c r="I1" s="14"/>
    </row>
    <row r="2" spans="1:9" ht="18">
      <c r="A2" s="4"/>
      <c r="B2" s="5"/>
      <c r="C2" s="5"/>
      <c r="D2" s="5"/>
      <c r="E2" s="5"/>
      <c r="F2" s="5"/>
      <c r="G2" s="5"/>
      <c r="H2" s="5"/>
      <c r="I2" s="15"/>
    </row>
    <row r="3" spans="1:8" ht="17.25">
      <c r="A3" s="16" t="s">
        <v>0</v>
      </c>
      <c r="B3" s="9"/>
      <c r="C3" s="8"/>
      <c r="D3" s="9"/>
      <c r="E3" s="9"/>
      <c r="F3" s="9"/>
      <c r="G3" s="9"/>
      <c r="H3" s="9"/>
    </row>
    <row r="4" spans="1:9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15">
      <c r="A5" s="8">
        <v>1</v>
      </c>
      <c r="B5" s="9" t="s">
        <v>829</v>
      </c>
      <c r="C5" s="8" t="s">
        <v>19</v>
      </c>
      <c r="D5" s="9">
        <v>21</v>
      </c>
      <c r="E5" s="9">
        <v>20</v>
      </c>
      <c r="F5" s="9">
        <v>0</v>
      </c>
      <c r="G5" s="9">
        <v>1</v>
      </c>
      <c r="H5" s="37">
        <v>1</v>
      </c>
      <c r="I5" s="9">
        <v>61</v>
      </c>
    </row>
    <row r="6" spans="1:9" ht="15">
      <c r="A6" s="8">
        <v>2</v>
      </c>
      <c r="B6" s="9" t="s">
        <v>830</v>
      </c>
      <c r="C6" s="8" t="s">
        <v>13</v>
      </c>
      <c r="D6" s="9">
        <v>21</v>
      </c>
      <c r="E6" s="9">
        <v>18</v>
      </c>
      <c r="F6" s="9">
        <v>0</v>
      </c>
      <c r="G6" s="9">
        <v>3</v>
      </c>
      <c r="H6" s="37">
        <v>2</v>
      </c>
      <c r="I6" s="9">
        <v>56</v>
      </c>
    </row>
    <row r="7" spans="1:9" ht="15">
      <c r="A7" s="8">
        <v>3</v>
      </c>
      <c r="B7" s="9" t="s">
        <v>831</v>
      </c>
      <c r="C7" s="8" t="s">
        <v>818</v>
      </c>
      <c r="D7" s="9">
        <v>21</v>
      </c>
      <c r="E7" s="9">
        <v>13</v>
      </c>
      <c r="F7" s="9">
        <v>0</v>
      </c>
      <c r="G7" s="9">
        <v>8</v>
      </c>
      <c r="H7" s="37">
        <v>4</v>
      </c>
      <c r="I7" s="9">
        <v>43</v>
      </c>
    </row>
    <row r="8" spans="1:9" ht="15">
      <c r="A8" s="8">
        <v>4</v>
      </c>
      <c r="B8" s="9" t="s">
        <v>832</v>
      </c>
      <c r="C8" s="17" t="s">
        <v>44</v>
      </c>
      <c r="D8" s="9">
        <v>21</v>
      </c>
      <c r="E8" s="9">
        <v>7</v>
      </c>
      <c r="F8" s="9">
        <v>1</v>
      </c>
      <c r="G8" s="9">
        <v>13</v>
      </c>
      <c r="H8" s="37">
        <v>7</v>
      </c>
      <c r="I8" s="9">
        <v>30</v>
      </c>
    </row>
    <row r="9" spans="1:9" ht="15">
      <c r="A9" s="8">
        <v>5</v>
      </c>
      <c r="B9" s="9" t="s">
        <v>833</v>
      </c>
      <c r="C9" s="8" t="s">
        <v>169</v>
      </c>
      <c r="D9" s="37">
        <v>21</v>
      </c>
      <c r="E9" s="9">
        <v>5</v>
      </c>
      <c r="F9" s="9">
        <v>1</v>
      </c>
      <c r="G9" s="9">
        <v>15</v>
      </c>
      <c r="H9" s="37">
        <v>11</v>
      </c>
      <c r="I9" s="9">
        <v>28</v>
      </c>
    </row>
    <row r="10" spans="1:9" ht="15">
      <c r="A10" s="17">
        <v>6</v>
      </c>
      <c r="B10" s="9" t="s">
        <v>834</v>
      </c>
      <c r="C10" s="8" t="s">
        <v>9</v>
      </c>
      <c r="D10" s="9">
        <v>21</v>
      </c>
      <c r="E10" s="9">
        <v>9</v>
      </c>
      <c r="F10" s="9">
        <v>0</v>
      </c>
      <c r="G10" s="9">
        <v>12</v>
      </c>
      <c r="H10" s="37">
        <v>5</v>
      </c>
      <c r="I10" s="9">
        <v>26</v>
      </c>
    </row>
    <row r="11" spans="1:9" ht="15">
      <c r="A11" s="17">
        <v>7</v>
      </c>
      <c r="B11" s="9" t="s">
        <v>835</v>
      </c>
      <c r="C11" s="8" t="s">
        <v>837</v>
      </c>
      <c r="D11" s="9">
        <v>21</v>
      </c>
      <c r="E11" s="9">
        <v>3</v>
      </c>
      <c r="F11" s="9">
        <v>1</v>
      </c>
      <c r="G11" s="9">
        <v>17</v>
      </c>
      <c r="H11" s="37">
        <v>9</v>
      </c>
      <c r="I11" s="9">
        <v>20</v>
      </c>
    </row>
    <row r="12" spans="1:9" ht="15">
      <c r="A12" s="17">
        <v>8</v>
      </c>
      <c r="B12" s="37" t="s">
        <v>836</v>
      </c>
      <c r="C12" s="53" t="s">
        <v>162</v>
      </c>
      <c r="D12" s="37">
        <v>21</v>
      </c>
      <c r="E12" s="37">
        <v>4</v>
      </c>
      <c r="F12" s="37">
        <v>1</v>
      </c>
      <c r="G12" s="37">
        <v>16</v>
      </c>
      <c r="H12" s="37">
        <v>3</v>
      </c>
      <c r="I12" s="37">
        <v>8</v>
      </c>
    </row>
    <row r="13" ht="15">
      <c r="F13" s="37" t="s">
        <v>542</v>
      </c>
    </row>
    <row r="14" spans="1:8" ht="17.25">
      <c r="A14" s="4" t="s">
        <v>838</v>
      </c>
      <c r="B14" s="9"/>
      <c r="C14" s="8"/>
      <c r="D14" s="9"/>
      <c r="E14" s="9"/>
      <c r="F14" s="9"/>
      <c r="G14" s="9"/>
      <c r="H14" s="9"/>
    </row>
    <row r="15" spans="1:9" ht="15">
      <c r="A15" s="6"/>
      <c r="B15" s="6"/>
      <c r="C15" s="7"/>
      <c r="D15" s="7" t="s">
        <v>2</v>
      </c>
      <c r="E15" s="7" t="s">
        <v>3</v>
      </c>
      <c r="F15" s="7" t="s">
        <v>4</v>
      </c>
      <c r="G15" s="7" t="s">
        <v>5</v>
      </c>
      <c r="H15" s="7"/>
      <c r="I15" s="7" t="s">
        <v>7</v>
      </c>
    </row>
    <row r="16" spans="1:9" ht="15">
      <c r="A16" s="8">
        <v>1</v>
      </c>
      <c r="B16" s="9" t="s">
        <v>839</v>
      </c>
      <c r="C16" s="8" t="s">
        <v>172</v>
      </c>
      <c r="D16" s="9">
        <v>6</v>
      </c>
      <c r="E16" s="9">
        <v>5</v>
      </c>
      <c r="F16" s="37">
        <v>0</v>
      </c>
      <c r="G16" s="37">
        <v>1</v>
      </c>
      <c r="H16" s="9"/>
      <c r="I16" s="37">
        <v>16</v>
      </c>
    </row>
    <row r="17" spans="1:9" ht="15">
      <c r="A17" s="8">
        <v>2</v>
      </c>
      <c r="B17" s="9" t="s">
        <v>840</v>
      </c>
      <c r="C17" s="8" t="s">
        <v>13</v>
      </c>
      <c r="D17" s="9">
        <v>3</v>
      </c>
      <c r="E17" s="9">
        <v>3</v>
      </c>
      <c r="F17" s="37">
        <v>0</v>
      </c>
      <c r="G17" s="9">
        <v>0</v>
      </c>
      <c r="H17" s="9"/>
      <c r="I17" s="37">
        <v>7</v>
      </c>
    </row>
    <row r="18" spans="1:9" ht="15">
      <c r="A18" s="8">
        <v>3</v>
      </c>
      <c r="B18" s="9" t="s">
        <v>841</v>
      </c>
      <c r="C18" s="8" t="s">
        <v>848</v>
      </c>
      <c r="D18" s="9">
        <v>4</v>
      </c>
      <c r="E18" s="9">
        <v>3</v>
      </c>
      <c r="F18" s="37">
        <v>0</v>
      </c>
      <c r="G18" s="37">
        <v>1</v>
      </c>
      <c r="H18" s="9"/>
      <c r="I18" s="37">
        <v>6</v>
      </c>
    </row>
    <row r="19" spans="1:9" ht="15">
      <c r="A19" s="8">
        <v>4</v>
      </c>
      <c r="B19" s="37" t="s">
        <v>842</v>
      </c>
      <c r="C19" s="8" t="s">
        <v>44</v>
      </c>
      <c r="D19" s="37">
        <v>5</v>
      </c>
      <c r="E19" s="37">
        <v>1</v>
      </c>
      <c r="F19" s="37">
        <v>0</v>
      </c>
      <c r="G19" s="37">
        <v>4</v>
      </c>
      <c r="H19" s="9"/>
      <c r="I19" s="37">
        <v>5</v>
      </c>
    </row>
    <row r="20" spans="1:9" ht="15">
      <c r="A20" s="8">
        <v>5</v>
      </c>
      <c r="B20" s="37" t="s">
        <v>843</v>
      </c>
      <c r="C20" s="8" t="s">
        <v>9</v>
      </c>
      <c r="D20" s="37">
        <v>2</v>
      </c>
      <c r="E20" s="37">
        <v>1</v>
      </c>
      <c r="F20" s="37">
        <v>0</v>
      </c>
      <c r="G20" s="37">
        <v>1</v>
      </c>
      <c r="H20" s="9"/>
      <c r="I20" s="37">
        <v>3</v>
      </c>
    </row>
    <row r="21" spans="1:9" ht="15">
      <c r="A21" s="17">
        <v>6</v>
      </c>
      <c r="B21" s="37" t="s">
        <v>844</v>
      </c>
      <c r="C21" s="8" t="s">
        <v>810</v>
      </c>
      <c r="D21" s="37">
        <v>3</v>
      </c>
      <c r="E21" s="37">
        <v>1</v>
      </c>
      <c r="F21" s="37">
        <v>0</v>
      </c>
      <c r="G21" s="37">
        <v>2</v>
      </c>
      <c r="H21" s="9"/>
      <c r="I21" s="37">
        <v>3</v>
      </c>
    </row>
    <row r="22" spans="1:9" ht="15">
      <c r="A22" s="17">
        <v>7</v>
      </c>
      <c r="B22" s="37" t="s">
        <v>845</v>
      </c>
      <c r="C22" s="8" t="s">
        <v>849</v>
      </c>
      <c r="D22" s="37">
        <v>4</v>
      </c>
      <c r="E22" s="37">
        <v>0</v>
      </c>
      <c r="F22" s="37">
        <v>0</v>
      </c>
      <c r="G22" s="37">
        <v>4</v>
      </c>
      <c r="H22" s="9"/>
      <c r="I22" s="37">
        <v>2</v>
      </c>
    </row>
    <row r="23" spans="1:9" ht="15">
      <c r="A23" s="17">
        <v>8</v>
      </c>
      <c r="B23" s="37" t="s">
        <v>846</v>
      </c>
      <c r="C23" s="8" t="s">
        <v>44</v>
      </c>
      <c r="D23" s="37">
        <v>0</v>
      </c>
      <c r="E23" s="37">
        <v>0</v>
      </c>
      <c r="F23" s="37">
        <v>0</v>
      </c>
      <c r="G23" s="37">
        <v>0</v>
      </c>
      <c r="H23" s="9"/>
      <c r="I23" s="37">
        <v>0</v>
      </c>
    </row>
    <row r="24" spans="1:9" ht="15">
      <c r="A24" s="17">
        <v>9</v>
      </c>
      <c r="B24" s="37" t="s">
        <v>847</v>
      </c>
      <c r="C24" s="8" t="s">
        <v>123</v>
      </c>
      <c r="D24" s="37">
        <v>1</v>
      </c>
      <c r="E24" s="37">
        <v>0</v>
      </c>
      <c r="F24" s="37">
        <v>0</v>
      </c>
      <c r="G24" s="37">
        <v>1</v>
      </c>
      <c r="H24" s="9"/>
      <c r="I24" s="37">
        <v>0</v>
      </c>
    </row>
    <row r="26" spans="1:8" ht="17.25">
      <c r="A26" s="4" t="s">
        <v>850</v>
      </c>
      <c r="B26" s="9"/>
      <c r="C26" s="8"/>
      <c r="D26" s="9"/>
      <c r="E26" s="9"/>
      <c r="F26" s="9"/>
      <c r="G26" s="9"/>
      <c r="H26" s="9"/>
    </row>
    <row r="27" spans="1:9" ht="15">
      <c r="A27" s="6"/>
      <c r="B27" s="6"/>
      <c r="C27" s="7"/>
      <c r="D27" s="7" t="s">
        <v>2</v>
      </c>
      <c r="E27" s="7" t="s">
        <v>3</v>
      </c>
      <c r="F27" s="7" t="s">
        <v>4</v>
      </c>
      <c r="G27" s="7" t="s">
        <v>5</v>
      </c>
      <c r="H27" s="7"/>
      <c r="I27" s="7" t="s">
        <v>7</v>
      </c>
    </row>
    <row r="28" spans="1:9" ht="15">
      <c r="A28" s="8">
        <v>1</v>
      </c>
      <c r="B28" s="9" t="s">
        <v>851</v>
      </c>
      <c r="C28" s="8" t="s">
        <v>811</v>
      </c>
      <c r="D28" s="9">
        <v>5</v>
      </c>
      <c r="E28" s="9">
        <v>3</v>
      </c>
      <c r="F28" s="37">
        <v>0</v>
      </c>
      <c r="G28" s="37">
        <v>2</v>
      </c>
      <c r="H28" s="9"/>
      <c r="I28" s="37">
        <v>9</v>
      </c>
    </row>
    <row r="29" spans="1:9" ht="15">
      <c r="A29" s="8">
        <v>2</v>
      </c>
      <c r="B29" s="9" t="s">
        <v>852</v>
      </c>
      <c r="C29" s="8" t="s">
        <v>818</v>
      </c>
      <c r="D29" s="9">
        <v>3</v>
      </c>
      <c r="E29" s="9">
        <v>2</v>
      </c>
      <c r="F29" s="37">
        <v>0</v>
      </c>
      <c r="G29" s="37">
        <v>1</v>
      </c>
      <c r="H29" s="9"/>
      <c r="I29" s="37">
        <v>7</v>
      </c>
    </row>
    <row r="30" spans="1:9" ht="15">
      <c r="A30" s="8">
        <v>3</v>
      </c>
      <c r="B30" s="9" t="s">
        <v>853</v>
      </c>
      <c r="C30" s="8" t="s">
        <v>9</v>
      </c>
      <c r="D30" s="9">
        <v>4</v>
      </c>
      <c r="E30" s="9">
        <v>2</v>
      </c>
      <c r="F30" s="37">
        <v>0</v>
      </c>
      <c r="G30" s="37">
        <v>2</v>
      </c>
      <c r="H30" s="9"/>
      <c r="I30" s="37">
        <v>6</v>
      </c>
    </row>
    <row r="31" spans="1:9" ht="15">
      <c r="A31" s="8">
        <v>4</v>
      </c>
      <c r="B31" s="37" t="s">
        <v>854</v>
      </c>
      <c r="C31" s="8" t="s">
        <v>848</v>
      </c>
      <c r="D31" s="37">
        <v>3</v>
      </c>
      <c r="E31" s="37">
        <v>2</v>
      </c>
      <c r="F31" s="37">
        <v>0</v>
      </c>
      <c r="G31" s="37">
        <v>1</v>
      </c>
      <c r="H31" s="9"/>
      <c r="I31" s="37">
        <v>5</v>
      </c>
    </row>
    <row r="32" spans="1:9" ht="15">
      <c r="A32" s="8">
        <v>5</v>
      </c>
      <c r="B32" s="37" t="s">
        <v>855</v>
      </c>
      <c r="C32" s="8" t="s">
        <v>13</v>
      </c>
      <c r="D32" s="37">
        <v>4</v>
      </c>
      <c r="E32" s="37">
        <v>2</v>
      </c>
      <c r="F32" s="37">
        <v>0</v>
      </c>
      <c r="G32" s="37">
        <v>2</v>
      </c>
      <c r="H32" s="9"/>
      <c r="I32" s="37">
        <v>5</v>
      </c>
    </row>
    <row r="33" spans="1:9" ht="15">
      <c r="A33" s="17">
        <v>6</v>
      </c>
      <c r="B33" s="37" t="s">
        <v>856</v>
      </c>
      <c r="C33" s="8" t="s">
        <v>172</v>
      </c>
      <c r="D33" s="37">
        <v>1</v>
      </c>
      <c r="E33" s="37">
        <v>1</v>
      </c>
      <c r="F33" s="37">
        <v>0</v>
      </c>
      <c r="G33" s="37">
        <v>0</v>
      </c>
      <c r="H33" s="9"/>
      <c r="I33" s="37">
        <v>3</v>
      </c>
    </row>
    <row r="34" spans="1:9" ht="15">
      <c r="A34" s="17">
        <v>7</v>
      </c>
      <c r="B34" s="37" t="s">
        <v>857</v>
      </c>
      <c r="C34" s="8" t="s">
        <v>44</v>
      </c>
      <c r="D34" s="37">
        <v>1</v>
      </c>
      <c r="E34" s="37">
        <v>0</v>
      </c>
      <c r="F34" s="37">
        <v>0</v>
      </c>
      <c r="G34" s="37">
        <v>1</v>
      </c>
      <c r="H34" s="9"/>
      <c r="I34" s="37">
        <v>1</v>
      </c>
    </row>
    <row r="35" spans="1:9" ht="15">
      <c r="A35" s="17">
        <v>8</v>
      </c>
      <c r="B35" s="37" t="s">
        <v>858</v>
      </c>
      <c r="C35" s="8" t="s">
        <v>69</v>
      </c>
      <c r="D35" s="37">
        <v>3</v>
      </c>
      <c r="E35" s="37">
        <v>0</v>
      </c>
      <c r="F35" s="37">
        <v>0</v>
      </c>
      <c r="G35" s="37">
        <v>3</v>
      </c>
      <c r="H35" s="9"/>
      <c r="I35" s="37">
        <v>0</v>
      </c>
    </row>
    <row r="37" spans="1:8" ht="17.25">
      <c r="A37" s="4" t="s">
        <v>859</v>
      </c>
      <c r="B37" s="9"/>
      <c r="C37" s="8"/>
      <c r="D37" s="9"/>
      <c r="E37" s="9"/>
      <c r="F37" s="9"/>
      <c r="G37" s="9"/>
      <c r="H37" s="9"/>
    </row>
    <row r="38" spans="1:9" ht="15">
      <c r="A38" s="6"/>
      <c r="B38" s="6"/>
      <c r="C38" s="7"/>
      <c r="D38" s="7" t="s">
        <v>2</v>
      </c>
      <c r="E38" s="7" t="s">
        <v>3</v>
      </c>
      <c r="F38" s="7" t="s">
        <v>4</v>
      </c>
      <c r="G38" s="7" t="s">
        <v>5</v>
      </c>
      <c r="H38" s="7"/>
      <c r="I38" s="7" t="s">
        <v>7</v>
      </c>
    </row>
    <row r="39" spans="1:9" ht="15">
      <c r="A39" s="8">
        <v>1</v>
      </c>
      <c r="B39" s="56" t="s">
        <v>860</v>
      </c>
      <c r="C39" s="8" t="s">
        <v>818</v>
      </c>
      <c r="D39" s="9">
        <v>4</v>
      </c>
      <c r="E39" s="9">
        <v>4</v>
      </c>
      <c r="F39" s="37">
        <v>0</v>
      </c>
      <c r="G39" s="37">
        <v>0</v>
      </c>
      <c r="H39" s="9"/>
      <c r="I39" s="37">
        <v>10</v>
      </c>
    </row>
    <row r="40" spans="1:9" ht="15">
      <c r="A40" s="8">
        <v>2</v>
      </c>
      <c r="B40" s="56" t="s">
        <v>861</v>
      </c>
      <c r="C40" s="8" t="s">
        <v>172</v>
      </c>
      <c r="D40" s="9">
        <v>3</v>
      </c>
      <c r="E40" s="9">
        <v>2</v>
      </c>
      <c r="F40" s="37">
        <v>0</v>
      </c>
      <c r="G40" s="37">
        <v>1</v>
      </c>
      <c r="H40" s="9"/>
      <c r="I40" s="37">
        <v>6</v>
      </c>
    </row>
    <row r="41" spans="1:9" ht="15">
      <c r="A41" s="8">
        <v>3</v>
      </c>
      <c r="B41" s="9" t="s">
        <v>862</v>
      </c>
      <c r="C41" s="8" t="s">
        <v>19</v>
      </c>
      <c r="D41" s="9">
        <v>2</v>
      </c>
      <c r="E41" s="9">
        <v>1</v>
      </c>
      <c r="F41" s="37">
        <v>0</v>
      </c>
      <c r="G41" s="37">
        <v>1</v>
      </c>
      <c r="H41" s="9"/>
      <c r="I41" s="37">
        <v>3</v>
      </c>
    </row>
    <row r="42" spans="1:9" ht="15">
      <c r="A42" s="8">
        <v>4</v>
      </c>
      <c r="B42" s="37" t="s">
        <v>863</v>
      </c>
      <c r="C42" s="8" t="s">
        <v>13</v>
      </c>
      <c r="D42" s="37">
        <v>2</v>
      </c>
      <c r="E42" s="37">
        <v>1</v>
      </c>
      <c r="F42" s="37">
        <v>0</v>
      </c>
      <c r="G42" s="37">
        <v>1</v>
      </c>
      <c r="H42" s="9"/>
      <c r="I42" s="37">
        <v>3</v>
      </c>
    </row>
    <row r="43" spans="1:9" ht="15">
      <c r="A43" s="8">
        <v>5</v>
      </c>
      <c r="B43" s="37" t="s">
        <v>864</v>
      </c>
      <c r="C43" s="8" t="s">
        <v>811</v>
      </c>
      <c r="D43" s="37">
        <v>3</v>
      </c>
      <c r="E43" s="37">
        <v>1</v>
      </c>
      <c r="F43" s="37">
        <v>0</v>
      </c>
      <c r="G43" s="37">
        <v>2</v>
      </c>
      <c r="H43" s="9"/>
      <c r="I43" s="37">
        <v>3</v>
      </c>
    </row>
    <row r="44" spans="1:9" ht="15">
      <c r="A44" s="17">
        <v>6</v>
      </c>
      <c r="B44" s="37" t="s">
        <v>865</v>
      </c>
      <c r="C44" s="8" t="s">
        <v>9</v>
      </c>
      <c r="D44" s="37">
        <v>4</v>
      </c>
      <c r="E44" s="37">
        <v>0</v>
      </c>
      <c r="F44" s="37">
        <v>0</v>
      </c>
      <c r="G44" s="37">
        <v>4</v>
      </c>
      <c r="H44" s="9"/>
      <c r="I44" s="37">
        <v>2</v>
      </c>
    </row>
    <row r="46" spans="1:8" ht="17.25">
      <c r="A46" s="4" t="s">
        <v>786</v>
      </c>
      <c r="B46" s="9"/>
      <c r="C46" s="8"/>
      <c r="D46" s="9"/>
      <c r="E46" s="9"/>
      <c r="F46" s="9"/>
      <c r="G46" s="9"/>
      <c r="H46" s="9"/>
    </row>
    <row r="47" spans="1:9" ht="15">
      <c r="A47" s="6"/>
      <c r="B47" s="6"/>
      <c r="C47" s="7"/>
      <c r="D47" s="7"/>
      <c r="E47" s="7"/>
      <c r="F47" s="7"/>
      <c r="G47" s="7"/>
      <c r="H47" s="7"/>
      <c r="I47" s="7"/>
    </row>
    <row r="48" spans="1:9" ht="15">
      <c r="A48" s="8" t="s">
        <v>542</v>
      </c>
      <c r="B48" s="9" t="s">
        <v>866</v>
      </c>
      <c r="C48" s="8" t="s">
        <v>542</v>
      </c>
      <c r="D48" s="9"/>
      <c r="E48" s="9"/>
      <c r="F48" s="9"/>
      <c r="G48" s="9"/>
      <c r="H48" s="9"/>
      <c r="I48" s="9"/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26" sqref="D26:H26"/>
    </sheetView>
  </sheetViews>
  <sheetFormatPr defaultColWidth="9.00390625" defaultRowHeight="15.75"/>
  <cols>
    <col min="1" max="1" width="6.25390625" style="0" customWidth="1"/>
    <col min="2" max="2" width="21.50390625" style="0" customWidth="1"/>
    <col min="3" max="3" width="15.125" style="0" customWidth="1"/>
    <col min="4" max="8" width="5.625" style="0" customWidth="1"/>
  </cols>
  <sheetData>
    <row r="1" spans="1:8" ht="22.5">
      <c r="A1" s="13" t="s">
        <v>799</v>
      </c>
      <c r="B1" s="2"/>
      <c r="C1" s="2"/>
      <c r="D1" s="2"/>
      <c r="E1" s="2"/>
      <c r="F1" s="2"/>
      <c r="G1" s="2"/>
      <c r="H1" s="14"/>
    </row>
    <row r="2" spans="1:8" ht="18">
      <c r="A2" s="4"/>
      <c r="B2" s="5"/>
      <c r="C2" s="5"/>
      <c r="D2" s="5"/>
      <c r="E2" s="5"/>
      <c r="F2" s="5"/>
      <c r="G2" s="5"/>
      <c r="H2" s="15"/>
    </row>
    <row r="3" spans="1:7" ht="17.25">
      <c r="A3" s="16" t="s">
        <v>0</v>
      </c>
      <c r="B3" s="9"/>
      <c r="C3" s="8"/>
      <c r="D3" s="9"/>
      <c r="E3" s="9"/>
      <c r="F3" s="9"/>
      <c r="G3" s="9"/>
    </row>
    <row r="4" spans="1:8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7</v>
      </c>
    </row>
    <row r="5" spans="1:8" ht="15">
      <c r="A5" s="8">
        <v>1</v>
      </c>
      <c r="B5" s="9" t="s">
        <v>800</v>
      </c>
      <c r="C5" s="8" t="s">
        <v>19</v>
      </c>
      <c r="D5" s="9">
        <v>37</v>
      </c>
      <c r="E5" s="9">
        <v>27</v>
      </c>
      <c r="F5" s="9">
        <v>2</v>
      </c>
      <c r="G5" s="9">
        <v>8</v>
      </c>
      <c r="H5" s="9">
        <v>56</v>
      </c>
    </row>
    <row r="6" spans="1:8" ht="15">
      <c r="A6" s="8">
        <v>2</v>
      </c>
      <c r="B6" s="9" t="s">
        <v>801</v>
      </c>
      <c r="C6" s="8" t="s">
        <v>13</v>
      </c>
      <c r="D6" s="9">
        <v>38</v>
      </c>
      <c r="E6" s="9">
        <v>26</v>
      </c>
      <c r="F6" s="9">
        <v>1</v>
      </c>
      <c r="G6" s="9">
        <v>11</v>
      </c>
      <c r="H6" s="9">
        <v>53</v>
      </c>
    </row>
    <row r="7" spans="1:8" ht="15">
      <c r="A7" s="8">
        <v>3</v>
      </c>
      <c r="B7" s="9" t="s">
        <v>802</v>
      </c>
      <c r="C7" s="8" t="s">
        <v>21</v>
      </c>
      <c r="D7" s="9">
        <v>32</v>
      </c>
      <c r="E7" s="9">
        <v>23</v>
      </c>
      <c r="F7" s="9">
        <v>2</v>
      </c>
      <c r="G7" s="9">
        <v>7</v>
      </c>
      <c r="H7" s="9">
        <v>48</v>
      </c>
    </row>
    <row r="8" spans="1:8" ht="15">
      <c r="A8" s="8">
        <v>4</v>
      </c>
      <c r="B8" s="9" t="s">
        <v>803</v>
      </c>
      <c r="C8" s="8" t="s">
        <v>810</v>
      </c>
      <c r="D8" s="9">
        <v>37</v>
      </c>
      <c r="E8" s="9">
        <v>12</v>
      </c>
      <c r="F8" s="9">
        <v>2</v>
      </c>
      <c r="G8" s="9">
        <v>23</v>
      </c>
      <c r="H8" s="9">
        <v>26</v>
      </c>
    </row>
    <row r="9" spans="1:8" ht="15">
      <c r="A9" s="8">
        <v>5</v>
      </c>
      <c r="B9" s="9" t="s">
        <v>804</v>
      </c>
      <c r="C9" s="8" t="s">
        <v>811</v>
      </c>
      <c r="D9" s="9">
        <v>34</v>
      </c>
      <c r="E9" s="9">
        <v>10</v>
      </c>
      <c r="F9" s="9">
        <v>2</v>
      </c>
      <c r="G9" s="9">
        <v>22</v>
      </c>
      <c r="H9" s="9">
        <v>22</v>
      </c>
    </row>
    <row r="10" spans="1:8" ht="15">
      <c r="A10" s="17">
        <v>6</v>
      </c>
      <c r="B10" s="9" t="s">
        <v>805</v>
      </c>
      <c r="C10" s="8"/>
      <c r="D10" s="9">
        <v>30</v>
      </c>
      <c r="E10" s="9">
        <v>7</v>
      </c>
      <c r="F10" s="9">
        <v>0</v>
      </c>
      <c r="G10" s="9">
        <v>23</v>
      </c>
      <c r="H10" s="9">
        <v>14</v>
      </c>
    </row>
    <row r="11" spans="1:8" ht="15">
      <c r="A11" s="17">
        <v>7</v>
      </c>
      <c r="B11" s="9" t="s">
        <v>806</v>
      </c>
      <c r="C11" s="8" t="s">
        <v>73</v>
      </c>
      <c r="D11" s="9">
        <v>11</v>
      </c>
      <c r="E11" s="9">
        <v>7</v>
      </c>
      <c r="F11" s="9">
        <v>0</v>
      </c>
      <c r="G11" s="9">
        <v>4</v>
      </c>
      <c r="H11" s="9">
        <v>14</v>
      </c>
    </row>
    <row r="12" spans="1:8" ht="15">
      <c r="A12" s="17">
        <v>8</v>
      </c>
      <c r="B12" s="37" t="s">
        <v>807</v>
      </c>
      <c r="C12" s="17" t="s">
        <v>44</v>
      </c>
      <c r="D12" s="37">
        <v>24</v>
      </c>
      <c r="E12" s="37">
        <v>5</v>
      </c>
      <c r="F12" s="37">
        <v>1</v>
      </c>
      <c r="G12" s="37">
        <v>18</v>
      </c>
      <c r="H12" s="37">
        <v>11</v>
      </c>
    </row>
    <row r="13" spans="1:8" ht="15">
      <c r="A13" s="17">
        <v>9</v>
      </c>
      <c r="B13" s="37" t="s">
        <v>808</v>
      </c>
      <c r="C13" s="17" t="s">
        <v>809</v>
      </c>
      <c r="D13" s="37">
        <v>3</v>
      </c>
      <c r="E13" s="37">
        <v>1</v>
      </c>
      <c r="F13" s="37">
        <v>0</v>
      </c>
      <c r="G13" s="37">
        <v>2</v>
      </c>
      <c r="H13" s="37">
        <v>2</v>
      </c>
    </row>
    <row r="15" spans="1:7" ht="17.25">
      <c r="A15" s="4" t="s">
        <v>814</v>
      </c>
      <c r="B15" s="9"/>
      <c r="C15" s="8"/>
      <c r="D15" s="9"/>
      <c r="E15" s="9"/>
      <c r="F15" s="9"/>
      <c r="G15" s="9"/>
    </row>
    <row r="16" spans="1:8" ht="15">
      <c r="A16" s="6"/>
      <c r="B16" s="6"/>
      <c r="C16" s="7"/>
      <c r="D16" s="7" t="s">
        <v>2</v>
      </c>
      <c r="E16" s="7" t="s">
        <v>3</v>
      </c>
      <c r="F16" s="7" t="s">
        <v>4</v>
      </c>
      <c r="G16" s="7" t="s">
        <v>5</v>
      </c>
      <c r="H16" s="7" t="s">
        <v>7</v>
      </c>
    </row>
    <row r="17" spans="1:8" ht="15">
      <c r="A17" s="8">
        <v>1</v>
      </c>
      <c r="B17" s="9" t="s">
        <v>825</v>
      </c>
      <c r="C17" s="8" t="s">
        <v>21</v>
      </c>
      <c r="D17" s="9" t="s">
        <v>542</v>
      </c>
      <c r="E17" s="9" t="s">
        <v>542</v>
      </c>
      <c r="F17" s="9" t="s">
        <v>542</v>
      </c>
      <c r="G17" s="9" t="s">
        <v>542</v>
      </c>
      <c r="H17" s="9" t="s">
        <v>542</v>
      </c>
    </row>
    <row r="18" spans="1:8" ht="15">
      <c r="A18" s="8">
        <v>2</v>
      </c>
      <c r="B18" s="9" t="s">
        <v>824</v>
      </c>
      <c r="C18" s="8" t="s">
        <v>13</v>
      </c>
      <c r="D18" s="9" t="s">
        <v>542</v>
      </c>
      <c r="E18" s="9" t="s">
        <v>813</v>
      </c>
      <c r="F18" s="9" t="s">
        <v>542</v>
      </c>
      <c r="G18" s="9" t="s">
        <v>542</v>
      </c>
      <c r="H18" s="9" t="s">
        <v>542</v>
      </c>
    </row>
    <row r="20" spans="1:7" ht="17.25">
      <c r="A20" s="4" t="s">
        <v>815</v>
      </c>
      <c r="B20" s="9"/>
      <c r="C20" s="8"/>
      <c r="D20" s="9"/>
      <c r="E20" s="9"/>
      <c r="F20" s="9"/>
      <c r="G20" s="9"/>
    </row>
    <row r="21" spans="1:8" ht="15">
      <c r="A21" s="6"/>
      <c r="B21" s="6"/>
      <c r="C21" s="7"/>
      <c r="D21" s="7" t="s">
        <v>2</v>
      </c>
      <c r="E21" s="7" t="s">
        <v>3</v>
      </c>
      <c r="F21" s="7" t="s">
        <v>4</v>
      </c>
      <c r="G21" s="7" t="s">
        <v>5</v>
      </c>
      <c r="H21" s="7" t="s">
        <v>7</v>
      </c>
    </row>
    <row r="22" spans="1:8" ht="15">
      <c r="A22" s="8">
        <v>1</v>
      </c>
      <c r="B22" s="9" t="s">
        <v>820</v>
      </c>
      <c r="C22" s="8" t="s">
        <v>818</v>
      </c>
      <c r="D22" s="9" t="s">
        <v>542</v>
      </c>
      <c r="E22" s="9" t="s">
        <v>542</v>
      </c>
      <c r="F22" s="9" t="s">
        <v>542</v>
      </c>
      <c r="G22" s="9" t="s">
        <v>542</v>
      </c>
      <c r="H22" s="9" t="s">
        <v>542</v>
      </c>
    </row>
    <row r="23" spans="1:8" ht="15">
      <c r="A23" s="8">
        <v>2</v>
      </c>
      <c r="B23" s="9" t="s">
        <v>826</v>
      </c>
      <c r="C23" s="8" t="s">
        <v>44</v>
      </c>
      <c r="D23" s="9" t="s">
        <v>542</v>
      </c>
      <c r="E23" s="9" t="s">
        <v>813</v>
      </c>
      <c r="F23" s="9" t="s">
        <v>542</v>
      </c>
      <c r="G23" s="9" t="s">
        <v>542</v>
      </c>
      <c r="H23" s="9" t="s">
        <v>542</v>
      </c>
    </row>
    <row r="25" spans="1:7" ht="17.25">
      <c r="A25" s="4" t="s">
        <v>816</v>
      </c>
      <c r="B25" s="9"/>
      <c r="C25" s="8"/>
      <c r="D25" s="9"/>
      <c r="E25" s="9"/>
      <c r="F25" s="9"/>
      <c r="G25" s="9"/>
    </row>
    <row r="26" spans="1:8" ht="15">
      <c r="A26" s="6"/>
      <c r="B26" s="6"/>
      <c r="C26" s="7"/>
      <c r="D26" s="7"/>
      <c r="E26" s="7"/>
      <c r="F26" s="7"/>
      <c r="G26" s="7"/>
      <c r="H26" s="7"/>
    </row>
    <row r="27" spans="1:8" ht="15">
      <c r="A27" s="8">
        <v>1</v>
      </c>
      <c r="B27" s="9" t="s">
        <v>827</v>
      </c>
      <c r="C27" s="8" t="s">
        <v>810</v>
      </c>
      <c r="D27" s="9" t="s">
        <v>542</v>
      </c>
      <c r="E27" s="9" t="s">
        <v>542</v>
      </c>
      <c r="F27" s="9" t="s">
        <v>542</v>
      </c>
      <c r="G27" s="9" t="s">
        <v>542</v>
      </c>
      <c r="H27" s="9" t="s">
        <v>542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9" sqref="D19:H19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6.125" style="0" customWidth="1"/>
    <col min="4" max="8" width="5.125" style="0" customWidth="1"/>
  </cols>
  <sheetData>
    <row r="1" spans="1:8" ht="22.5">
      <c r="A1" s="13" t="s">
        <v>823</v>
      </c>
      <c r="B1" s="2"/>
      <c r="C1" s="2"/>
      <c r="D1" s="2"/>
      <c r="E1" s="2"/>
      <c r="F1" s="2"/>
      <c r="G1" s="2"/>
      <c r="H1" s="14"/>
    </row>
    <row r="2" spans="1:8" ht="18">
      <c r="A2" s="4"/>
      <c r="B2" s="5"/>
      <c r="C2" s="5"/>
      <c r="D2" s="5"/>
      <c r="E2" s="5"/>
      <c r="F2" s="5"/>
      <c r="G2" s="5"/>
      <c r="H2" s="15"/>
    </row>
    <row r="3" spans="1:7" ht="17.25">
      <c r="A3" s="16" t="s">
        <v>0</v>
      </c>
      <c r="B3" s="9"/>
      <c r="C3" s="8"/>
      <c r="D3" s="9"/>
      <c r="E3" s="9"/>
      <c r="F3" s="9"/>
      <c r="G3" s="9"/>
    </row>
    <row r="4" spans="1:8" ht="15">
      <c r="A4" s="6"/>
      <c r="B4" s="6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7</v>
      </c>
    </row>
    <row r="5" spans="1:8" ht="15">
      <c r="A5" s="8">
        <v>1</v>
      </c>
      <c r="B5" s="9" t="s">
        <v>812</v>
      </c>
      <c r="C5" s="8" t="s">
        <v>19</v>
      </c>
      <c r="D5" s="9" t="s">
        <v>542</v>
      </c>
      <c r="E5" s="9" t="s">
        <v>542</v>
      </c>
      <c r="F5" s="9" t="s">
        <v>542</v>
      </c>
      <c r="G5" s="9" t="s">
        <v>542</v>
      </c>
      <c r="H5" s="9" t="s">
        <v>542</v>
      </c>
    </row>
    <row r="6" spans="1:8" ht="15">
      <c r="A6" s="8">
        <v>2</v>
      </c>
      <c r="B6" s="9" t="s">
        <v>226</v>
      </c>
      <c r="C6" s="8" t="s">
        <v>44</v>
      </c>
      <c r="D6" s="9" t="s">
        <v>542</v>
      </c>
      <c r="E6" s="9" t="s">
        <v>813</v>
      </c>
      <c r="F6" s="9" t="s">
        <v>542</v>
      </c>
      <c r="G6" s="9" t="s">
        <v>542</v>
      </c>
      <c r="H6" s="9" t="s">
        <v>542</v>
      </c>
    </row>
    <row r="8" spans="1:7" ht="17.25">
      <c r="A8" s="4" t="s">
        <v>814</v>
      </c>
      <c r="B8" s="9"/>
      <c r="C8" s="8"/>
      <c r="D8" s="9"/>
      <c r="E8" s="9"/>
      <c r="F8" s="9"/>
      <c r="G8" s="9"/>
    </row>
    <row r="9" spans="1:8" ht="15">
      <c r="A9" s="6"/>
      <c r="B9" s="6"/>
      <c r="C9" s="7"/>
      <c r="D9" s="7" t="s">
        <v>2</v>
      </c>
      <c r="E9" s="7" t="s">
        <v>3</v>
      </c>
      <c r="F9" s="7" t="s">
        <v>4</v>
      </c>
      <c r="G9" s="7" t="s">
        <v>5</v>
      </c>
      <c r="H9" s="7" t="s">
        <v>7</v>
      </c>
    </row>
    <row r="10" spans="1:8" ht="15">
      <c r="A10" s="8">
        <v>1</v>
      </c>
      <c r="B10" s="9" t="s">
        <v>817</v>
      </c>
      <c r="C10" s="8" t="s">
        <v>818</v>
      </c>
      <c r="D10" s="9" t="s">
        <v>542</v>
      </c>
      <c r="E10" s="9" t="s">
        <v>542</v>
      </c>
      <c r="F10" s="9" t="s">
        <v>542</v>
      </c>
      <c r="G10" s="9" t="s">
        <v>542</v>
      </c>
      <c r="H10" s="9" t="s">
        <v>542</v>
      </c>
    </row>
    <row r="11" spans="1:8" ht="15">
      <c r="A11" s="8">
        <v>2</v>
      </c>
      <c r="B11" s="9" t="s">
        <v>819</v>
      </c>
      <c r="C11" s="8" t="s">
        <v>19</v>
      </c>
      <c r="D11" s="9" t="s">
        <v>542</v>
      </c>
      <c r="E11" s="9" t="s">
        <v>813</v>
      </c>
      <c r="F11" s="9" t="s">
        <v>542</v>
      </c>
      <c r="G11" s="9" t="s">
        <v>542</v>
      </c>
      <c r="H11" s="9" t="s">
        <v>542</v>
      </c>
    </row>
    <row r="13" spans="1:7" ht="17.25">
      <c r="A13" s="4" t="s">
        <v>815</v>
      </c>
      <c r="B13" s="9"/>
      <c r="C13" s="8"/>
      <c r="D13" s="9"/>
      <c r="E13" s="9"/>
      <c r="F13" s="9"/>
      <c r="G13" s="9"/>
    </row>
    <row r="14" spans="1:8" ht="15">
      <c r="A14" s="6"/>
      <c r="B14" s="6"/>
      <c r="C14" s="7"/>
      <c r="D14" s="7" t="s">
        <v>2</v>
      </c>
      <c r="E14" s="7" t="s">
        <v>3</v>
      </c>
      <c r="F14" s="7" t="s">
        <v>4</v>
      </c>
      <c r="G14" s="7" t="s">
        <v>5</v>
      </c>
      <c r="H14" s="7" t="s">
        <v>7</v>
      </c>
    </row>
    <row r="15" spans="1:8" ht="15">
      <c r="A15" s="8">
        <v>1</v>
      </c>
      <c r="B15" s="9" t="s">
        <v>820</v>
      </c>
      <c r="C15" s="8" t="s">
        <v>818</v>
      </c>
      <c r="D15" s="9" t="s">
        <v>542</v>
      </c>
      <c r="E15" s="9" t="s">
        <v>542</v>
      </c>
      <c r="F15" s="9" t="s">
        <v>542</v>
      </c>
      <c r="G15" s="9" t="s">
        <v>542</v>
      </c>
      <c r="H15" s="9" t="s">
        <v>542</v>
      </c>
    </row>
    <row r="16" spans="1:8" ht="15">
      <c r="A16" s="8">
        <v>2</v>
      </c>
      <c r="B16" s="9" t="s">
        <v>821</v>
      </c>
      <c r="C16" s="8" t="s">
        <v>124</v>
      </c>
      <c r="D16" s="9" t="s">
        <v>542</v>
      </c>
      <c r="E16" s="9" t="s">
        <v>813</v>
      </c>
      <c r="F16" s="9" t="s">
        <v>542</v>
      </c>
      <c r="G16" s="9" t="s">
        <v>542</v>
      </c>
      <c r="H16" s="9" t="s">
        <v>542</v>
      </c>
    </row>
    <row r="18" spans="1:7" ht="17.25">
      <c r="A18" s="4" t="s">
        <v>816</v>
      </c>
      <c r="B18" s="9"/>
      <c r="C18" s="8"/>
      <c r="D18" s="9"/>
      <c r="E18" s="9"/>
      <c r="F18" s="9"/>
      <c r="G18" s="9"/>
    </row>
    <row r="19" spans="1:8" ht="15">
      <c r="A19" s="6"/>
      <c r="B19" s="6"/>
      <c r="C19" s="7"/>
      <c r="D19" s="7"/>
      <c r="E19" s="7"/>
      <c r="F19" s="7"/>
      <c r="G19" s="7"/>
      <c r="H19" s="7"/>
    </row>
    <row r="20" spans="1:8" ht="15">
      <c r="A20" s="8">
        <v>1</v>
      </c>
      <c r="B20" s="9" t="s">
        <v>822</v>
      </c>
      <c r="C20" s="8" t="s">
        <v>811</v>
      </c>
      <c r="D20" s="9" t="s">
        <v>542</v>
      </c>
      <c r="E20" s="9" t="s">
        <v>542</v>
      </c>
      <c r="F20" s="9" t="s">
        <v>542</v>
      </c>
      <c r="G20" s="9" t="s">
        <v>542</v>
      </c>
      <c r="H20" s="9" t="s">
        <v>542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="120" zoomScaleNormal="120" zoomScalePageLayoutView="0" workbookViewId="0" topLeftCell="A1">
      <selection activeCell="I24" sqref="I24"/>
    </sheetView>
  </sheetViews>
  <sheetFormatPr defaultColWidth="9.00390625" defaultRowHeight="15.75"/>
  <cols>
    <col min="1" max="1" width="6.875" style="0" customWidth="1"/>
    <col min="2" max="2" width="28.75390625" style="0" customWidth="1"/>
    <col min="3" max="5" width="23.375" style="0" customWidth="1"/>
  </cols>
  <sheetData>
    <row r="1" spans="1:6" ht="15">
      <c r="A1" s="161" t="s">
        <v>1207</v>
      </c>
      <c r="B1" s="161" t="s">
        <v>1352</v>
      </c>
      <c r="C1" s="161" t="s">
        <v>1351</v>
      </c>
      <c r="D1" s="161" t="s">
        <v>1345</v>
      </c>
      <c r="E1" s="161" t="s">
        <v>1346</v>
      </c>
      <c r="F1" s="146"/>
    </row>
    <row r="2" spans="1:6" ht="15" hidden="1">
      <c r="A2" s="147">
        <v>2019</v>
      </c>
      <c r="B2" s="148" t="s">
        <v>1217</v>
      </c>
      <c r="C2" s="148"/>
      <c r="D2" s="146"/>
      <c r="E2" s="146"/>
      <c r="F2" s="146"/>
    </row>
    <row r="3" spans="1:6" ht="15" hidden="1">
      <c r="A3" s="147">
        <f aca="true" t="shared" si="0" ref="A3:A36">A4+1</f>
        <v>2018</v>
      </c>
      <c r="B3" s="149" t="s">
        <v>1217</v>
      </c>
      <c r="C3" s="149"/>
      <c r="D3" s="146"/>
      <c r="E3" s="146"/>
      <c r="F3" s="146"/>
    </row>
    <row r="4" spans="1:6" ht="15" hidden="1">
      <c r="A4" s="147">
        <f t="shared" si="0"/>
        <v>2017</v>
      </c>
      <c r="B4" s="149" t="s">
        <v>1217</v>
      </c>
      <c r="C4" s="149"/>
      <c r="D4" s="146"/>
      <c r="E4" s="146"/>
      <c r="F4" s="146"/>
    </row>
    <row r="5" spans="1:6" ht="15" hidden="1">
      <c r="A5" s="147">
        <f t="shared" si="0"/>
        <v>2016</v>
      </c>
      <c r="B5" s="149" t="s">
        <v>1217</v>
      </c>
      <c r="C5" s="149"/>
      <c r="D5" s="146"/>
      <c r="E5" s="146"/>
      <c r="F5" s="146"/>
    </row>
    <row r="6" spans="1:6" ht="15" hidden="1">
      <c r="A6" s="147">
        <f t="shared" si="0"/>
        <v>2015</v>
      </c>
      <c r="B6" s="149" t="s">
        <v>1217</v>
      </c>
      <c r="C6" s="149"/>
      <c r="D6" s="146"/>
      <c r="E6" s="146"/>
      <c r="F6" s="146"/>
    </row>
    <row r="7" spans="1:6" ht="15" hidden="1">
      <c r="A7" s="147">
        <f t="shared" si="0"/>
        <v>2014</v>
      </c>
      <c r="B7" s="149" t="s">
        <v>1217</v>
      </c>
      <c r="C7" s="149"/>
      <c r="D7" s="146"/>
      <c r="E7" s="146"/>
      <c r="F7" s="146"/>
    </row>
    <row r="8" spans="1:6" ht="15" hidden="1">
      <c r="A8" s="147">
        <f t="shared" si="0"/>
        <v>2013</v>
      </c>
      <c r="B8" s="149" t="s">
        <v>1217</v>
      </c>
      <c r="C8" s="149"/>
      <c r="D8" s="146"/>
      <c r="E8" s="146"/>
      <c r="F8" s="146"/>
    </row>
    <row r="9" spans="1:6" ht="15" hidden="1">
      <c r="A9" s="147">
        <f t="shared" si="0"/>
        <v>2012</v>
      </c>
      <c r="B9" s="149" t="s">
        <v>1217</v>
      </c>
      <c r="C9" s="149"/>
      <c r="D9" s="146"/>
      <c r="E9" s="146"/>
      <c r="F9" s="146"/>
    </row>
    <row r="10" spans="1:6" ht="15" hidden="1">
      <c r="A10" s="147">
        <f t="shared" si="0"/>
        <v>2011</v>
      </c>
      <c r="B10" s="149" t="s">
        <v>1217</v>
      </c>
      <c r="C10" s="149"/>
      <c r="D10" s="146"/>
      <c r="E10" s="146"/>
      <c r="F10" s="146"/>
    </row>
    <row r="11" spans="1:6" ht="15" hidden="1">
      <c r="A11" s="147">
        <f t="shared" si="0"/>
        <v>2010</v>
      </c>
      <c r="B11" s="149" t="s">
        <v>1217</v>
      </c>
      <c r="C11" s="149"/>
      <c r="D11" s="146"/>
      <c r="E11" s="146"/>
      <c r="F11" s="146"/>
    </row>
    <row r="12" spans="1:6" ht="15" hidden="1">
      <c r="A12" s="147">
        <f t="shared" si="0"/>
        <v>2009</v>
      </c>
      <c r="B12" s="149" t="s">
        <v>1217</v>
      </c>
      <c r="C12" s="149"/>
      <c r="D12" s="146"/>
      <c r="E12" s="146"/>
      <c r="F12" s="146"/>
    </row>
    <row r="13" spans="1:6" ht="15" hidden="1">
      <c r="A13" s="147">
        <f t="shared" si="0"/>
        <v>2008</v>
      </c>
      <c r="B13" s="149" t="s">
        <v>1217</v>
      </c>
      <c r="C13" s="149"/>
      <c r="D13" s="146"/>
      <c r="E13" s="146"/>
      <c r="F13" s="146"/>
    </row>
    <row r="14" spans="1:6" ht="15" hidden="1">
      <c r="A14" s="147">
        <f t="shared" si="0"/>
        <v>2007</v>
      </c>
      <c r="B14" s="149" t="s">
        <v>1217</v>
      </c>
      <c r="C14" s="149"/>
      <c r="D14" s="146"/>
      <c r="E14" s="146"/>
      <c r="F14" s="146"/>
    </row>
    <row r="15" spans="1:6" ht="15" hidden="1">
      <c r="A15" s="147">
        <f t="shared" si="0"/>
        <v>2006</v>
      </c>
      <c r="B15" s="149" t="s">
        <v>1217</v>
      </c>
      <c r="C15" s="149"/>
      <c r="D15" s="146"/>
      <c r="E15" s="146"/>
      <c r="F15" s="146"/>
    </row>
    <row r="16" spans="1:6" ht="15" hidden="1">
      <c r="A16" s="147">
        <f>A26+1</f>
        <v>2005</v>
      </c>
      <c r="B16" s="149" t="s">
        <v>1217</v>
      </c>
      <c r="C16" s="149"/>
      <c r="D16" s="146"/>
      <c r="E16" s="146"/>
      <c r="F16" s="146"/>
    </row>
    <row r="17" spans="1:6" ht="15" hidden="1">
      <c r="A17" s="145">
        <f t="shared" si="0"/>
        <v>2013</v>
      </c>
      <c r="B17" s="149" t="s">
        <v>1217</v>
      </c>
      <c r="C17" s="149" t="s">
        <v>1217</v>
      </c>
      <c r="D17" s="149" t="s">
        <v>1217</v>
      </c>
      <c r="E17" s="149" t="s">
        <v>1217</v>
      </c>
      <c r="F17" s="146"/>
    </row>
    <row r="18" spans="1:6" ht="15" hidden="1">
      <c r="A18" s="145">
        <f t="shared" si="0"/>
        <v>2012</v>
      </c>
      <c r="B18" s="149" t="s">
        <v>1217</v>
      </c>
      <c r="C18" s="149" t="s">
        <v>1217</v>
      </c>
      <c r="D18" s="149" t="s">
        <v>1217</v>
      </c>
      <c r="E18" s="149" t="s">
        <v>1217</v>
      </c>
      <c r="F18" s="146"/>
    </row>
    <row r="19" spans="1:6" ht="15" hidden="1">
      <c r="A19" s="145">
        <f t="shared" si="0"/>
        <v>2011</v>
      </c>
      <c r="B19" s="149" t="s">
        <v>1217</v>
      </c>
      <c r="C19" s="149" t="s">
        <v>1217</v>
      </c>
      <c r="D19" s="149" t="s">
        <v>1217</v>
      </c>
      <c r="E19" s="149" t="s">
        <v>1217</v>
      </c>
      <c r="F19" s="146"/>
    </row>
    <row r="20" spans="1:6" ht="15">
      <c r="A20" s="161">
        <f t="shared" si="0"/>
        <v>2010</v>
      </c>
      <c r="B20" s="149" t="s">
        <v>1217</v>
      </c>
      <c r="C20" s="149" t="s">
        <v>1217</v>
      </c>
      <c r="D20" s="149" t="s">
        <v>1217</v>
      </c>
      <c r="E20" s="149" t="s">
        <v>1364</v>
      </c>
      <c r="F20" s="146"/>
    </row>
    <row r="21" spans="1:6" ht="15">
      <c r="A21" s="161">
        <f t="shared" si="0"/>
        <v>2009</v>
      </c>
      <c r="B21" s="149" t="s">
        <v>1217</v>
      </c>
      <c r="C21" s="149" t="s">
        <v>1217</v>
      </c>
      <c r="D21" s="149" t="s">
        <v>1217</v>
      </c>
      <c r="E21" s="149" t="s">
        <v>1363</v>
      </c>
      <c r="F21" s="146"/>
    </row>
    <row r="22" spans="1:6" ht="15" hidden="1">
      <c r="A22" s="161">
        <f t="shared" si="0"/>
        <v>2008</v>
      </c>
      <c r="B22" s="149" t="s">
        <v>1217</v>
      </c>
      <c r="C22" s="149" t="s">
        <v>1217</v>
      </c>
      <c r="D22" s="149" t="s">
        <v>1217</v>
      </c>
      <c r="E22" s="149" t="s">
        <v>1217</v>
      </c>
      <c r="F22" s="146"/>
    </row>
    <row r="23" spans="1:6" ht="15" hidden="1">
      <c r="A23" s="161">
        <f t="shared" si="0"/>
        <v>2007</v>
      </c>
      <c r="B23" s="149" t="s">
        <v>1217</v>
      </c>
      <c r="C23" s="149" t="s">
        <v>1217</v>
      </c>
      <c r="D23" s="149" t="s">
        <v>1217</v>
      </c>
      <c r="E23" s="149" t="s">
        <v>1217</v>
      </c>
      <c r="F23" s="146"/>
    </row>
    <row r="24" spans="1:6" ht="22.5" customHeight="1">
      <c r="A24" s="161">
        <f t="shared" si="0"/>
        <v>2006</v>
      </c>
      <c r="B24" s="150" t="s">
        <v>1217</v>
      </c>
      <c r="C24" s="150" t="s">
        <v>563</v>
      </c>
      <c r="D24" s="150" t="s">
        <v>565</v>
      </c>
      <c r="E24" s="150" t="s">
        <v>1217</v>
      </c>
      <c r="F24" s="146"/>
    </row>
    <row r="25" spans="1:8" ht="28.5" customHeight="1">
      <c r="A25" s="161">
        <f t="shared" si="0"/>
        <v>2005</v>
      </c>
      <c r="B25" s="150" t="s">
        <v>1217</v>
      </c>
      <c r="C25" s="150" t="s">
        <v>1349</v>
      </c>
      <c r="D25" s="150" t="s">
        <v>1350</v>
      </c>
      <c r="E25" s="150" t="s">
        <v>1358</v>
      </c>
      <c r="F25" s="151"/>
      <c r="G25" s="152"/>
      <c r="H25" s="152"/>
    </row>
    <row r="26" spans="1:8" ht="25.5" customHeight="1">
      <c r="A26" s="161">
        <f t="shared" si="0"/>
        <v>2004</v>
      </c>
      <c r="B26" s="150" t="s">
        <v>1343</v>
      </c>
      <c r="C26" s="150" t="s">
        <v>309</v>
      </c>
      <c r="D26" s="150" t="s">
        <v>1348</v>
      </c>
      <c r="E26" s="150" t="s">
        <v>1347</v>
      </c>
      <c r="F26" s="151"/>
      <c r="G26" s="152"/>
      <c r="H26" s="152"/>
    </row>
    <row r="27" spans="1:8" ht="15" hidden="1">
      <c r="A27" s="161">
        <f t="shared" si="0"/>
        <v>2003</v>
      </c>
      <c r="B27" s="150" t="s">
        <v>1217</v>
      </c>
      <c r="C27" s="150"/>
      <c r="D27" s="150"/>
      <c r="E27" s="150"/>
      <c r="F27" s="151"/>
      <c r="G27" s="152"/>
      <c r="H27" s="152"/>
    </row>
    <row r="28" spans="1:8" ht="15" hidden="1">
      <c r="A28" s="161">
        <f t="shared" si="0"/>
        <v>2002</v>
      </c>
      <c r="B28" s="150" t="s">
        <v>1217</v>
      </c>
      <c r="C28" s="150"/>
      <c r="D28" s="150"/>
      <c r="E28" s="150"/>
      <c r="F28" s="151"/>
      <c r="G28" s="152"/>
      <c r="H28" s="152"/>
    </row>
    <row r="29" spans="1:8" ht="15" hidden="1">
      <c r="A29" s="161">
        <f>A33+1</f>
        <v>2001</v>
      </c>
      <c r="B29" s="150" t="s">
        <v>1217</v>
      </c>
      <c r="C29" s="150"/>
      <c r="D29" s="150"/>
      <c r="E29" s="150"/>
      <c r="F29" s="151"/>
      <c r="G29" s="152"/>
      <c r="H29" s="152"/>
    </row>
    <row r="30" spans="1:8" ht="26.25">
      <c r="A30" s="161">
        <f t="shared" si="0"/>
        <v>2003</v>
      </c>
      <c r="B30" s="150" t="s">
        <v>1217</v>
      </c>
      <c r="C30" s="150" t="s">
        <v>262</v>
      </c>
      <c r="D30" s="150" t="s">
        <v>1359</v>
      </c>
      <c r="E30" s="150" t="s">
        <v>1360</v>
      </c>
      <c r="F30" s="151"/>
      <c r="G30" s="152"/>
      <c r="H30" s="152"/>
    </row>
    <row r="31" spans="1:8" ht="26.25">
      <c r="A31" s="161">
        <f t="shared" si="0"/>
        <v>2002</v>
      </c>
      <c r="B31" s="150" t="s">
        <v>1217</v>
      </c>
      <c r="C31" s="150" t="s">
        <v>1362</v>
      </c>
      <c r="D31" s="150" t="s">
        <v>1361</v>
      </c>
      <c r="E31" s="150" t="s">
        <v>1360</v>
      </c>
      <c r="F31" s="151"/>
      <c r="G31" s="152"/>
      <c r="H31" s="152"/>
    </row>
    <row r="32" spans="1:8" ht="26.25">
      <c r="A32" s="161">
        <f t="shared" si="0"/>
        <v>2001</v>
      </c>
      <c r="B32" s="150" t="s">
        <v>1217</v>
      </c>
      <c r="C32" s="150" t="s">
        <v>1355</v>
      </c>
      <c r="D32" s="150" t="s">
        <v>1356</v>
      </c>
      <c r="E32" s="150" t="s">
        <v>1357</v>
      </c>
      <c r="F32" s="151"/>
      <c r="G32" s="152"/>
      <c r="H32" s="152"/>
    </row>
    <row r="33" spans="1:8" ht="12.75" customHeight="1">
      <c r="A33" s="161">
        <f t="shared" si="0"/>
        <v>2000</v>
      </c>
      <c r="B33" s="150" t="s">
        <v>1354</v>
      </c>
      <c r="C33" s="150" t="s">
        <v>1217</v>
      </c>
      <c r="D33" s="150" t="s">
        <v>1217</v>
      </c>
      <c r="E33" s="150" t="s">
        <v>1217</v>
      </c>
      <c r="F33" s="151"/>
      <c r="G33" s="152"/>
      <c r="H33" s="152"/>
    </row>
    <row r="34" spans="1:8" ht="12" customHeight="1">
      <c r="A34" s="161">
        <f t="shared" si="0"/>
        <v>1999</v>
      </c>
      <c r="B34" s="150" t="s">
        <v>179</v>
      </c>
      <c r="C34" s="150" t="s">
        <v>1217</v>
      </c>
      <c r="D34" s="150" t="s">
        <v>1217</v>
      </c>
      <c r="E34" s="150" t="s">
        <v>1217</v>
      </c>
      <c r="F34" s="151"/>
      <c r="G34" s="152"/>
      <c r="H34" s="152"/>
    </row>
    <row r="35" spans="1:8" ht="12" customHeight="1">
      <c r="A35" s="161">
        <f t="shared" si="0"/>
        <v>1998</v>
      </c>
      <c r="B35" s="150" t="s">
        <v>1353</v>
      </c>
      <c r="C35" s="150" t="s">
        <v>1217</v>
      </c>
      <c r="D35" s="150" t="s">
        <v>1217</v>
      </c>
      <c r="E35" s="150" t="s">
        <v>1217</v>
      </c>
      <c r="F35" s="151"/>
      <c r="G35" s="152"/>
      <c r="H35" s="152"/>
    </row>
    <row r="36" spans="1:8" ht="13.5" customHeight="1">
      <c r="A36" s="161">
        <f t="shared" si="0"/>
        <v>1997</v>
      </c>
      <c r="B36" s="153" t="s">
        <v>1344</v>
      </c>
      <c r="C36" s="153" t="s">
        <v>1217</v>
      </c>
      <c r="D36" s="150" t="s">
        <v>1217</v>
      </c>
      <c r="E36" s="150" t="s">
        <v>1217</v>
      </c>
      <c r="F36" s="151"/>
      <c r="G36" s="152"/>
      <c r="H36" s="152"/>
    </row>
    <row r="37" spans="1:3" ht="15" hidden="1">
      <c r="A37" s="110">
        <f>A38+1</f>
        <v>1996</v>
      </c>
      <c r="B37" s="108" t="s">
        <v>1217</v>
      </c>
      <c r="C37" s="108"/>
    </row>
    <row r="38" spans="1:3" ht="15" hidden="1">
      <c r="A38" s="110">
        <v>1995</v>
      </c>
      <c r="B38" s="108" t="s">
        <v>1217</v>
      </c>
      <c r="C38" s="108"/>
    </row>
    <row r="39" ht="15" hidden="1"/>
    <row r="40" ht="15" hidden="1"/>
    <row r="41" ht="15" hidden="1"/>
    <row r="42" ht="15" hidden="1"/>
    <row r="43" ht="15" hidden="1"/>
    <row r="44" ht="15" hidden="1"/>
    <row r="45" ht="15" hidden="1">
      <c r="A45">
        <f>A38+1</f>
        <v>1996</v>
      </c>
    </row>
    <row r="46" ht="15" hidden="1">
      <c r="A46">
        <f>A45+1</f>
        <v>1997</v>
      </c>
    </row>
    <row r="47" ht="15" hidden="1">
      <c r="A47">
        <f>A46+1</f>
        <v>1998</v>
      </c>
    </row>
    <row r="48" ht="15" hidden="1">
      <c r="A48">
        <f>A47+1</f>
        <v>1999</v>
      </c>
    </row>
    <row r="49" ht="15" hidden="1">
      <c r="A49">
        <f>A48+1</f>
        <v>2000</v>
      </c>
    </row>
    <row r="50" ht="15" hidden="1">
      <c r="A50">
        <v>1995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K13" sqref="K13"/>
    </sheetView>
  </sheetViews>
  <sheetFormatPr defaultColWidth="9.00390625" defaultRowHeight="15.75"/>
  <cols>
    <col min="1" max="1" width="6.875" style="0" customWidth="1"/>
    <col min="2" max="6" width="15.25390625" style="0" customWidth="1"/>
    <col min="7" max="7" width="13.875" style="0" customWidth="1"/>
    <col min="8" max="8" width="14.00390625" style="0" customWidth="1"/>
    <col min="9" max="12" width="15.25390625" style="0" customWidth="1"/>
    <col min="13" max="13" width="11.75390625" style="0" customWidth="1"/>
  </cols>
  <sheetData>
    <row r="1" spans="1:13" ht="30.75">
      <c r="A1" s="110" t="s">
        <v>1207</v>
      </c>
      <c r="B1" s="126" t="s">
        <v>1249</v>
      </c>
      <c r="C1" s="110" t="s">
        <v>1208</v>
      </c>
      <c r="D1" s="110" t="s">
        <v>1210</v>
      </c>
      <c r="E1" s="110" t="s">
        <v>1211</v>
      </c>
      <c r="F1" s="110" t="s">
        <v>1251</v>
      </c>
      <c r="G1" s="110" t="s">
        <v>1213</v>
      </c>
      <c r="H1" s="110" t="s">
        <v>1212</v>
      </c>
      <c r="I1" s="110" t="s">
        <v>1352</v>
      </c>
      <c r="J1" s="110" t="s">
        <v>1351</v>
      </c>
      <c r="K1" s="110" t="s">
        <v>1345</v>
      </c>
      <c r="L1" s="110" t="s">
        <v>1346</v>
      </c>
      <c r="M1" s="110" t="s">
        <v>1209</v>
      </c>
    </row>
    <row r="2" spans="1:13" ht="15">
      <c r="A2" s="110">
        <v>2022</v>
      </c>
      <c r="B2" s="150" t="s">
        <v>1136</v>
      </c>
      <c r="C2" s="150" t="s">
        <v>1136</v>
      </c>
      <c r="D2" s="154" t="s">
        <v>1152</v>
      </c>
      <c r="E2" s="154" t="s">
        <v>1342</v>
      </c>
      <c r="F2" s="154" t="s">
        <v>1217</v>
      </c>
      <c r="G2" s="154" t="s">
        <v>1217</v>
      </c>
      <c r="H2" s="154" t="s">
        <v>1217</v>
      </c>
      <c r="I2" s="154" t="s">
        <v>1217</v>
      </c>
      <c r="J2" s="154" t="s">
        <v>1217</v>
      </c>
      <c r="K2" s="154" t="s">
        <v>1217</v>
      </c>
      <c r="L2" s="154" t="s">
        <v>1217</v>
      </c>
      <c r="M2" s="149" t="s">
        <v>818</v>
      </c>
    </row>
    <row r="3" spans="1:13" ht="15">
      <c r="A3" s="110">
        <v>2021</v>
      </c>
      <c r="B3" s="154" t="s">
        <v>1286</v>
      </c>
      <c r="C3" s="150" t="str">
        <f>C5</f>
        <v>Shark in the park</v>
      </c>
      <c r="D3" s="154" t="s">
        <v>1250</v>
      </c>
      <c r="E3" s="154" t="s">
        <v>760</v>
      </c>
      <c r="F3" s="154" t="s">
        <v>1152</v>
      </c>
      <c r="G3" s="154" t="s">
        <v>1217</v>
      </c>
      <c r="H3" s="154" t="s">
        <v>1217</v>
      </c>
      <c r="I3" s="154" t="s">
        <v>1217</v>
      </c>
      <c r="J3" s="154" t="s">
        <v>1217</v>
      </c>
      <c r="K3" s="154" t="s">
        <v>1217</v>
      </c>
      <c r="L3" s="154" t="s">
        <v>1217</v>
      </c>
      <c r="M3" s="149" t="s">
        <v>1226</v>
      </c>
    </row>
    <row r="4" spans="1:13" ht="15">
      <c r="A4" s="110">
        <v>2020</v>
      </c>
      <c r="B4" s="162" t="s">
        <v>1365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49" t="s">
        <v>1226</v>
      </c>
    </row>
    <row r="5" spans="1:13" ht="15">
      <c r="A5" s="110">
        <v>2019</v>
      </c>
      <c r="B5" s="154" t="s">
        <v>1248</v>
      </c>
      <c r="C5" s="150" t="str">
        <f>C6</f>
        <v>Shark in the park</v>
      </c>
      <c r="D5" s="154" t="s">
        <v>803</v>
      </c>
      <c r="E5" s="154" t="str">
        <f>E9</f>
        <v>Tangerine dreams</v>
      </c>
      <c r="F5" s="154" t="s">
        <v>1217</v>
      </c>
      <c r="G5" s="154" t="str">
        <f>G6</f>
        <v>Top Guns</v>
      </c>
      <c r="H5" s="154" t="str">
        <f>H9</f>
        <v>The Dark Side</v>
      </c>
      <c r="I5" s="154" t="s">
        <v>1217</v>
      </c>
      <c r="J5" s="154" t="s">
        <v>1217</v>
      </c>
      <c r="K5" s="154" t="s">
        <v>1217</v>
      </c>
      <c r="L5" s="154" t="s">
        <v>1217</v>
      </c>
      <c r="M5" s="149" t="s">
        <v>1226</v>
      </c>
    </row>
    <row r="6" spans="1:13" ht="15">
      <c r="A6" s="110">
        <f aca="true" t="shared" si="0" ref="A6:A27">A7+1</f>
        <v>2018</v>
      </c>
      <c r="B6" s="150" t="s">
        <v>1152</v>
      </c>
      <c r="C6" s="150" t="str">
        <f>'2018'!B8</f>
        <v>Shark in the park</v>
      </c>
      <c r="D6" s="150" t="str">
        <f>'2018'!B21</f>
        <v>Basia and the giants</v>
      </c>
      <c r="E6" s="150" t="str">
        <f>'2018'!B34</f>
        <v>BTEC blockers</v>
      </c>
      <c r="F6" s="150" t="s">
        <v>1217</v>
      </c>
      <c r="G6" s="150" t="s">
        <v>1059</v>
      </c>
      <c r="H6" s="150" t="s">
        <v>1103</v>
      </c>
      <c r="I6" s="150" t="s">
        <v>1217</v>
      </c>
      <c r="J6" s="150" t="s">
        <v>1217</v>
      </c>
      <c r="K6" s="150" t="s">
        <v>1217</v>
      </c>
      <c r="L6" s="150" t="s">
        <v>1217</v>
      </c>
      <c r="M6" s="149" t="s">
        <v>1226</v>
      </c>
    </row>
    <row r="7" spans="1:13" ht="15">
      <c r="A7" s="110">
        <f t="shared" si="0"/>
        <v>2017</v>
      </c>
      <c r="B7" s="150" t="s">
        <v>1217</v>
      </c>
      <c r="C7" s="150" t="str">
        <f>'2017'!B8</f>
        <v>Shark in the park</v>
      </c>
      <c r="D7" s="150" t="str">
        <f>'2017'!B21</f>
        <v>Servivors</v>
      </c>
      <c r="E7" s="150" t="str">
        <f>'2017'!B38</f>
        <v>Beta blockers</v>
      </c>
      <c r="F7" s="150" t="s">
        <v>1217</v>
      </c>
      <c r="G7" s="150" t="s">
        <v>1059</v>
      </c>
      <c r="H7" s="150" t="s">
        <v>1067</v>
      </c>
      <c r="I7" s="150" t="s">
        <v>1217</v>
      </c>
      <c r="J7" s="150" t="s">
        <v>1217</v>
      </c>
      <c r="K7" s="150" t="s">
        <v>1217</v>
      </c>
      <c r="L7" s="150" t="s">
        <v>1217</v>
      </c>
      <c r="M7" s="149" t="s">
        <v>1226</v>
      </c>
    </row>
    <row r="8" spans="1:13" ht="15">
      <c r="A8" s="110">
        <f t="shared" si="0"/>
        <v>2016</v>
      </c>
      <c r="B8" s="150" t="s">
        <v>1214</v>
      </c>
      <c r="C8" s="150" t="str">
        <f>'2016'!B7</f>
        <v>Samba boys</v>
      </c>
      <c r="D8" s="150" t="str">
        <f>'2016'!B20</f>
        <v>Servivors</v>
      </c>
      <c r="E8" s="150" t="str">
        <f>'2016'!B33</f>
        <v>The Badgers</v>
      </c>
      <c r="F8" s="150" t="s">
        <v>1217</v>
      </c>
      <c r="G8" s="150" t="str">
        <f>'2016'!B47</f>
        <v>Top Guns</v>
      </c>
      <c r="H8" s="150" t="str">
        <f>'2016'!B58</f>
        <v>Young Guns</v>
      </c>
      <c r="I8" s="150" t="s">
        <v>1217</v>
      </c>
      <c r="J8" s="150" t="s">
        <v>1217</v>
      </c>
      <c r="K8" s="150" t="s">
        <v>1217</v>
      </c>
      <c r="L8" s="150" t="s">
        <v>1217</v>
      </c>
      <c r="M8" s="149" t="s">
        <v>1226</v>
      </c>
    </row>
    <row r="9" spans="1:13" ht="15">
      <c r="A9" s="110">
        <f t="shared" si="0"/>
        <v>2015</v>
      </c>
      <c r="B9" s="150" t="s">
        <v>1225</v>
      </c>
      <c r="C9" s="150" t="str">
        <f>'2015'!B7</f>
        <v>Bugly's</v>
      </c>
      <c r="D9" s="150" t="str">
        <f>'2015'!B22</f>
        <v>Sets &amp; spikes</v>
      </c>
      <c r="E9" s="150" t="str">
        <f>'2015'!B33</f>
        <v>Tangerine dreams</v>
      </c>
      <c r="F9" s="150" t="s">
        <v>1217</v>
      </c>
      <c r="G9" s="150" t="str">
        <f>'2015'!B44</f>
        <v>Top Guns</v>
      </c>
      <c r="H9" s="150" t="str">
        <f>'2015'!B52</f>
        <v>The Dark Side</v>
      </c>
      <c r="I9" s="150" t="s">
        <v>1217</v>
      </c>
      <c r="J9" s="150" t="s">
        <v>1217</v>
      </c>
      <c r="K9" s="150" t="s">
        <v>1217</v>
      </c>
      <c r="L9" s="150" t="s">
        <v>1217</v>
      </c>
      <c r="M9" s="149" t="s">
        <v>1226</v>
      </c>
    </row>
    <row r="10" spans="1:13" ht="15">
      <c r="A10" s="110">
        <f t="shared" si="0"/>
        <v>2014</v>
      </c>
      <c r="B10" s="150" t="s">
        <v>1046</v>
      </c>
      <c r="C10" s="150" t="str">
        <f>'2014'!B6</f>
        <v>Bugly's</v>
      </c>
      <c r="D10" s="150" t="str">
        <f>'2014'!B21</f>
        <v>Served … lukewarm</v>
      </c>
      <c r="E10" s="150" t="str">
        <f>'2014'!B34</f>
        <v>You've been served</v>
      </c>
      <c r="F10" s="150" t="s">
        <v>1217</v>
      </c>
      <c r="G10" s="150" t="str">
        <f>'2014'!B45</f>
        <v>Top Guns</v>
      </c>
      <c r="H10" s="150" t="str">
        <f>'2014'!B56</f>
        <v>Young Guns</v>
      </c>
      <c r="I10" s="150" t="s">
        <v>1217</v>
      </c>
      <c r="J10" s="150" t="s">
        <v>1217</v>
      </c>
      <c r="K10" s="150" t="s">
        <v>1217</v>
      </c>
      <c r="L10" s="150" t="s">
        <v>1217</v>
      </c>
      <c r="M10" s="149" t="s">
        <v>1226</v>
      </c>
    </row>
    <row r="11" spans="1:13" ht="26.25">
      <c r="A11" s="110">
        <f t="shared" si="0"/>
        <v>2013</v>
      </c>
      <c r="B11" s="150" t="s">
        <v>1215</v>
      </c>
      <c r="C11" s="150" t="str">
        <f>'2013'!B6</f>
        <v>Bugly astards</v>
      </c>
      <c r="D11" s="150" t="str">
        <f>'2013'!B19</f>
        <v>Tangerine dreams</v>
      </c>
      <c r="E11" s="150" t="str">
        <f>'2013'!B33</f>
        <v>Gold diggers</v>
      </c>
      <c r="F11" s="150" t="s">
        <v>1217</v>
      </c>
      <c r="G11" s="150" t="str">
        <f>'2013'!B53</f>
        <v>And then there were 4</v>
      </c>
      <c r="H11" s="150" t="str">
        <f>'2013'!B45</f>
        <v>The Dark Side</v>
      </c>
      <c r="I11" s="150" t="s">
        <v>1217</v>
      </c>
      <c r="J11" s="150" t="s">
        <v>1217</v>
      </c>
      <c r="K11" s="150" t="s">
        <v>1217</v>
      </c>
      <c r="L11" s="150" t="s">
        <v>1217</v>
      </c>
      <c r="M11" s="149" t="s">
        <v>1226</v>
      </c>
    </row>
    <row r="12" spans="1:13" ht="26.25">
      <c r="A12" s="110">
        <f t="shared" si="0"/>
        <v>2012</v>
      </c>
      <c r="B12" s="150" t="s">
        <v>1025</v>
      </c>
      <c r="C12" s="150" t="str">
        <f>'2012'!B7</f>
        <v>Bugly astards</v>
      </c>
      <c r="D12" s="150" t="str">
        <f>'2012'!B22</f>
        <v>Sets maniacs</v>
      </c>
      <c r="E12" s="150" t="str">
        <f>'2012'!B33</f>
        <v>Kelly's Heros</v>
      </c>
      <c r="F12" s="150" t="s">
        <v>1217</v>
      </c>
      <c r="G12" s="150" t="str">
        <f>'2012'!B50</f>
        <v>The Toastshop</v>
      </c>
      <c r="H12" s="150" t="str">
        <f>'2012'!B43</f>
        <v>The Dark Side</v>
      </c>
      <c r="I12" s="150" t="s">
        <v>1217</v>
      </c>
      <c r="J12" s="150" t="s">
        <v>1217</v>
      </c>
      <c r="K12" s="150" t="s">
        <v>1217</v>
      </c>
      <c r="L12" s="150" t="s">
        <v>1217</v>
      </c>
      <c r="M12" s="149" t="s">
        <v>1226</v>
      </c>
    </row>
    <row r="13" spans="1:13" ht="15">
      <c r="A13" s="110">
        <f t="shared" si="0"/>
        <v>2011</v>
      </c>
      <c r="B13" s="150" t="s">
        <v>454</v>
      </c>
      <c r="C13" s="150" t="str">
        <f>'2011'!B7</f>
        <v>Bugly astards</v>
      </c>
      <c r="D13" s="150" t="str">
        <f>'2011'!B20</f>
        <v>Spankers</v>
      </c>
      <c r="E13" s="150" t="str">
        <f>'2011'!B31</f>
        <v>bidders beauties</v>
      </c>
      <c r="F13" s="150" t="s">
        <v>1217</v>
      </c>
      <c r="G13" s="150" t="str">
        <f>'2011'!B55</f>
        <v>Bidder Beaters</v>
      </c>
      <c r="H13" s="150" t="str">
        <f>'2011'!B46</f>
        <v>Hit and Miss</v>
      </c>
      <c r="I13" s="150" t="s">
        <v>1217</v>
      </c>
      <c r="J13" s="150" t="s">
        <v>1217</v>
      </c>
      <c r="K13" s="150" t="s">
        <v>1217</v>
      </c>
      <c r="L13" s="150" t="s">
        <v>1217</v>
      </c>
      <c r="M13" s="149" t="s">
        <v>1226</v>
      </c>
    </row>
    <row r="14" spans="1:13" ht="26.25">
      <c r="A14" s="110">
        <f t="shared" si="0"/>
        <v>2010</v>
      </c>
      <c r="B14" s="150" t="s">
        <v>448</v>
      </c>
      <c r="C14" s="150" t="str">
        <f>'2010'!B8</f>
        <v>Bugly astards</v>
      </c>
      <c r="D14" s="150" t="str">
        <f>'2010'!B21</f>
        <v>Empire spikes back!</v>
      </c>
      <c r="E14" s="150" t="str">
        <f>'2010'!B36</f>
        <v>Copious amounts of sets</v>
      </c>
      <c r="F14" s="150" t="s">
        <v>1217</v>
      </c>
      <c r="G14" s="150" t="str">
        <f>'2010'!B60</f>
        <v>The toastshop</v>
      </c>
      <c r="H14" s="150" t="str">
        <f>'2010'!B49</f>
        <v>The Dark Side</v>
      </c>
      <c r="I14" s="150" t="s">
        <v>1217</v>
      </c>
      <c r="J14" s="150" t="s">
        <v>1217</v>
      </c>
      <c r="K14" s="150" t="s">
        <v>1217</v>
      </c>
      <c r="L14" s="150" t="s">
        <v>1364</v>
      </c>
      <c r="M14" s="149" t="s">
        <v>1226</v>
      </c>
    </row>
    <row r="15" spans="1:13" ht="26.25">
      <c r="A15" s="110">
        <f t="shared" si="0"/>
        <v>2009</v>
      </c>
      <c r="B15" s="150" t="s">
        <v>99</v>
      </c>
      <c r="C15" s="150" t="str">
        <f>'2009'!B7</f>
        <v>Bugly astards</v>
      </c>
      <c r="D15" s="150" t="str">
        <f>'2009'!B21</f>
        <v>hitsters</v>
      </c>
      <c r="E15" s="150" t="str">
        <f>'2009'!B36</f>
        <v>bidders beauties</v>
      </c>
      <c r="F15" s="150" t="s">
        <v>1217</v>
      </c>
      <c r="G15" s="150" t="str">
        <f>'2009'!B60</f>
        <v>Thetoastshop.co.uk</v>
      </c>
      <c r="H15" s="150" t="str">
        <f>'2009'!B48</f>
        <v>The Dark Side</v>
      </c>
      <c r="I15" s="150" t="s">
        <v>1217</v>
      </c>
      <c r="J15" s="150" t="s">
        <v>1217</v>
      </c>
      <c r="K15" s="150" t="s">
        <v>1217</v>
      </c>
      <c r="L15" s="150" t="s">
        <v>1363</v>
      </c>
      <c r="M15" s="149" t="s">
        <v>1226</v>
      </c>
    </row>
    <row r="16" spans="1:13" ht="26.25">
      <c r="A16" s="110">
        <f t="shared" si="0"/>
        <v>2008</v>
      </c>
      <c r="B16" s="150" t="s">
        <v>1216</v>
      </c>
      <c r="C16" s="150" t="str">
        <f>'2008'!B7</f>
        <v>The mean team</v>
      </c>
      <c r="D16" s="150" t="str">
        <f>'2008'!B22</f>
        <v>Lions on tour</v>
      </c>
      <c r="E16" s="150" t="str">
        <f>'2008'!B37</f>
        <v>its all balls</v>
      </c>
      <c r="F16" s="150" t="s">
        <v>1217</v>
      </c>
      <c r="G16" s="150" t="str">
        <f>'2008'!B63</f>
        <v>Powersurge</v>
      </c>
      <c r="H16" s="150" t="str">
        <f>'2008'!B53</f>
        <v>The Dark Side</v>
      </c>
      <c r="I16" s="150" t="s">
        <v>1217</v>
      </c>
      <c r="J16" s="150" t="s">
        <v>1217</v>
      </c>
      <c r="K16" s="150" t="s">
        <v>1217</v>
      </c>
      <c r="L16" s="150" t="s">
        <v>1217</v>
      </c>
      <c r="M16" s="149" t="s">
        <v>1226</v>
      </c>
    </row>
    <row r="17" spans="1:13" ht="15">
      <c r="A17" s="110">
        <f t="shared" si="0"/>
        <v>2007</v>
      </c>
      <c r="B17" s="150" t="s">
        <v>989</v>
      </c>
      <c r="C17" s="150" t="str">
        <f>'2007'!B7</f>
        <v>dirty!</v>
      </c>
      <c r="D17" s="150" t="str">
        <f>'2007'!B20</f>
        <v>pastytastic</v>
      </c>
      <c r="E17" s="150" t="str">
        <f>'2007'!B31</f>
        <v>bidders beauties</v>
      </c>
      <c r="F17" s="150" t="s">
        <v>1217</v>
      </c>
      <c r="G17" s="150" t="str">
        <f>'2007'!B60</f>
        <v>set lis up</v>
      </c>
      <c r="H17" s="150" t="str">
        <f>'2007'!B48</f>
        <v>high way men</v>
      </c>
      <c r="I17" s="150" t="s">
        <v>1217</v>
      </c>
      <c r="J17" s="150" t="s">
        <v>1217</v>
      </c>
      <c r="K17" s="150" t="s">
        <v>1217</v>
      </c>
      <c r="L17" s="150" t="s">
        <v>1217</v>
      </c>
      <c r="M17" s="149" t="s">
        <v>1226</v>
      </c>
    </row>
    <row r="18" spans="1:13" ht="26.25">
      <c r="A18" s="110">
        <f t="shared" si="0"/>
        <v>2006</v>
      </c>
      <c r="B18" s="150" t="s">
        <v>44</v>
      </c>
      <c r="C18" s="150" t="str">
        <f>'2006'!B7</f>
        <v>Avanti</v>
      </c>
      <c r="D18" s="150" t="str">
        <f>'2006'!B20</f>
        <v>Overstuffed windbags</v>
      </c>
      <c r="E18" s="150" t="str">
        <f>'2006'!B31</f>
        <v>Mange tout!</v>
      </c>
      <c r="F18" s="150" t="s">
        <v>1217</v>
      </c>
      <c r="G18" s="150" t="str">
        <f>'2006'!B54</f>
        <v>The toastshop.co.uk</v>
      </c>
      <c r="H18" s="150" t="str">
        <f>'2006'!B44</f>
        <v>The G team</v>
      </c>
      <c r="I18" s="150" t="s">
        <v>1217</v>
      </c>
      <c r="J18" s="150" t="s">
        <v>563</v>
      </c>
      <c r="K18" s="150" t="s">
        <v>565</v>
      </c>
      <c r="L18" s="150" t="s">
        <v>1217</v>
      </c>
      <c r="M18" s="149" t="s">
        <v>1226</v>
      </c>
    </row>
    <row r="19" spans="1:13" ht="52.5">
      <c r="A19" s="110">
        <f t="shared" si="0"/>
        <v>2005</v>
      </c>
      <c r="B19" s="150" t="s">
        <v>428</v>
      </c>
      <c r="C19" s="150" t="str">
        <f>'2005'!B5</f>
        <v>Avanti</v>
      </c>
      <c r="D19" s="150" t="str">
        <f>'2005'!B18</f>
        <v>Revenge of the stiff</v>
      </c>
      <c r="E19" s="150" t="str">
        <f>'2005'!B30</f>
        <v>Revenge of the sithard</v>
      </c>
      <c r="F19" s="150" t="s">
        <v>1217</v>
      </c>
      <c r="G19" s="150" t="str">
        <f>'2005'!B57</f>
        <v>thetoastshop.co.uk</v>
      </c>
      <c r="H19" s="150" t="str">
        <f>'2005'!B44</f>
        <v>Cornish and we know we are !</v>
      </c>
      <c r="I19" s="150" t="s">
        <v>1217</v>
      </c>
      <c r="J19" s="150" t="s">
        <v>1349</v>
      </c>
      <c r="K19" s="150" t="s">
        <v>1350</v>
      </c>
      <c r="L19" s="150" t="s">
        <v>1358</v>
      </c>
      <c r="M19" s="149" t="s">
        <v>1226</v>
      </c>
    </row>
    <row r="20" spans="1:13" ht="52.5">
      <c r="A20" s="110">
        <f t="shared" si="0"/>
        <v>2004</v>
      </c>
      <c r="B20" s="150" t="s">
        <v>57</v>
      </c>
      <c r="C20" s="150" t="str">
        <f>'2004'!B5</f>
        <v>Dirty</v>
      </c>
      <c r="D20" s="150" t="str">
        <f>'2004'!B18</f>
        <v>Outdoor sets</v>
      </c>
      <c r="E20" s="150" t="str">
        <f>'2004'!B31</f>
        <v>CCD</v>
      </c>
      <c r="F20" s="150" t="s">
        <v>1217</v>
      </c>
      <c r="G20" s="150" t="str">
        <f>'2004'!B54</f>
        <v>Hustlers</v>
      </c>
      <c r="H20" s="150" t="str">
        <f>'2004'!B42</f>
        <v>Cornish and we know we are !</v>
      </c>
      <c r="I20" s="150" t="s">
        <v>1343</v>
      </c>
      <c r="J20" s="150" t="s">
        <v>309</v>
      </c>
      <c r="K20" s="150" t="s">
        <v>1348</v>
      </c>
      <c r="L20" s="150" t="s">
        <v>1347</v>
      </c>
      <c r="M20" s="149" t="s">
        <v>1226</v>
      </c>
    </row>
    <row r="21" spans="1:13" ht="39">
      <c r="A21" s="110">
        <f t="shared" si="0"/>
        <v>2003</v>
      </c>
      <c r="B21" s="150" t="s">
        <v>235</v>
      </c>
      <c r="C21" s="150" t="str">
        <f>'2003'!B5</f>
        <v>Cheesy Poofs</v>
      </c>
      <c r="D21" s="150" t="str">
        <f>'2003'!B18</f>
        <v>Koppa Bergs</v>
      </c>
      <c r="E21" s="150" t="s">
        <v>1217</v>
      </c>
      <c r="F21" s="150" t="s">
        <v>1217</v>
      </c>
      <c r="G21" s="150" t="str">
        <f>'2003'!B44</f>
        <v>Biggles flies low</v>
      </c>
      <c r="H21" s="150" t="str">
        <f>'2003'!B33</f>
        <v>The Dark side</v>
      </c>
      <c r="I21" s="150" t="s">
        <v>1217</v>
      </c>
      <c r="J21" s="150" t="s">
        <v>262</v>
      </c>
      <c r="K21" s="150" t="s">
        <v>1359</v>
      </c>
      <c r="L21" s="150" t="s">
        <v>1360</v>
      </c>
      <c r="M21" s="149" t="s">
        <v>1226</v>
      </c>
    </row>
    <row r="22" spans="1:13" ht="39">
      <c r="A22" s="110">
        <f t="shared" si="0"/>
        <v>2002</v>
      </c>
      <c r="B22" s="150" t="s">
        <v>190</v>
      </c>
      <c r="C22" s="150" t="str">
        <f>'2002'!B5</f>
        <v>Dirty's litter tray</v>
      </c>
      <c r="D22" s="150" t="str">
        <f>'2002'!B16</f>
        <v>Two up</v>
      </c>
      <c r="E22" s="150" t="s">
        <v>1217</v>
      </c>
      <c r="F22" s="150" t="s">
        <v>1217</v>
      </c>
      <c r="G22" s="150" t="str">
        <f>'2002'!B39</f>
        <v>ECPC</v>
      </c>
      <c r="H22" s="150" t="str">
        <f>'2002'!B29</f>
        <v>Visually Basic</v>
      </c>
      <c r="I22" s="150" t="s">
        <v>1217</v>
      </c>
      <c r="J22" s="150" t="s">
        <v>1362</v>
      </c>
      <c r="K22" s="150" t="s">
        <v>1361</v>
      </c>
      <c r="L22" s="150" t="s">
        <v>1360</v>
      </c>
      <c r="M22" s="149" t="s">
        <v>1226</v>
      </c>
    </row>
    <row r="23" spans="1:13" ht="39">
      <c r="A23" s="110">
        <f t="shared" si="0"/>
        <v>2001</v>
      </c>
      <c r="B23" s="150" t="s">
        <v>9</v>
      </c>
      <c r="C23" s="155" t="s">
        <v>8</v>
      </c>
      <c r="D23" s="156" t="s">
        <v>29</v>
      </c>
      <c r="E23" s="150" t="s">
        <v>1217</v>
      </c>
      <c r="F23" s="150" t="s">
        <v>1217</v>
      </c>
      <c r="G23" s="150" t="str">
        <f>'2001'!B72</f>
        <v>Lunchbox</v>
      </c>
      <c r="H23" s="150" t="str">
        <f>'2001'!B58</f>
        <v>Return of the Ferrets</v>
      </c>
      <c r="I23" s="150" t="s">
        <v>1217</v>
      </c>
      <c r="J23" s="150" t="s">
        <v>1355</v>
      </c>
      <c r="K23" s="150" t="s">
        <v>1356</v>
      </c>
      <c r="L23" s="150" t="s">
        <v>1357</v>
      </c>
      <c r="M23" s="149" t="s">
        <v>1226</v>
      </c>
    </row>
    <row r="24" spans="1:13" ht="26.25">
      <c r="A24" s="110">
        <f t="shared" si="0"/>
        <v>2000</v>
      </c>
      <c r="B24" s="150" t="s">
        <v>44</v>
      </c>
      <c r="C24" s="150" t="str">
        <f>'2000'!B5</f>
        <v>Sarcoptic mange mites</v>
      </c>
      <c r="D24" s="150" t="str">
        <f>'2000'!B16</f>
        <v>Who shot martin oram</v>
      </c>
      <c r="E24" s="150" t="s">
        <v>1217</v>
      </c>
      <c r="F24" s="150" t="s">
        <v>1217</v>
      </c>
      <c r="G24" s="150" t="str">
        <f>'2000'!B68</f>
        <v>snorlax 4</v>
      </c>
      <c r="H24" s="150" t="str">
        <f>'2000'!B58</f>
        <v>charizard 6</v>
      </c>
      <c r="I24" s="150" t="s">
        <v>1354</v>
      </c>
      <c r="J24" s="150" t="s">
        <v>1217</v>
      </c>
      <c r="K24" s="150" t="s">
        <v>1217</v>
      </c>
      <c r="L24" s="150" t="s">
        <v>1217</v>
      </c>
      <c r="M24" s="149" t="s">
        <v>1226</v>
      </c>
    </row>
    <row r="25" spans="1:13" ht="15">
      <c r="A25" s="110">
        <f t="shared" si="0"/>
        <v>1999</v>
      </c>
      <c r="B25" s="150" t="s">
        <v>1217</v>
      </c>
      <c r="C25" s="150" t="str">
        <f>'1999'!B5</f>
        <v>11th day spectators</v>
      </c>
      <c r="D25" s="150" t="str">
        <f>'1999'!B15</f>
        <v>Amanda Hugenkiss</v>
      </c>
      <c r="E25" s="150" t="s">
        <v>1217</v>
      </c>
      <c r="F25" s="150" t="s">
        <v>1217</v>
      </c>
      <c r="G25" s="150" t="str">
        <f>'1999'!B33</f>
        <v>Sun Invaders</v>
      </c>
      <c r="H25" s="150" t="str">
        <f>'1999'!B24</f>
        <v>Ludoes rejects</v>
      </c>
      <c r="I25" s="150" t="s">
        <v>179</v>
      </c>
      <c r="J25" s="150" t="s">
        <v>1217</v>
      </c>
      <c r="K25" s="150" t="s">
        <v>1217</v>
      </c>
      <c r="L25" s="150" t="s">
        <v>1217</v>
      </c>
      <c r="M25" s="149" t="s">
        <v>1226</v>
      </c>
    </row>
    <row r="26" spans="1:13" ht="26.25">
      <c r="A26" s="110">
        <f t="shared" si="0"/>
        <v>1998</v>
      </c>
      <c r="B26" s="150" t="s">
        <v>1217</v>
      </c>
      <c r="C26" s="150" t="str">
        <f>'1998'!B5</f>
        <v>Are the nets up yet?</v>
      </c>
      <c r="D26" s="150" t="str">
        <f>'1998'!B13</f>
        <v>Return of the jedi</v>
      </c>
      <c r="E26" s="150" t="s">
        <v>1217</v>
      </c>
      <c r="F26" s="150" t="s">
        <v>1217</v>
      </c>
      <c r="G26" s="150" t="str">
        <f>'1998'!B31</f>
        <v>NT5</v>
      </c>
      <c r="H26" s="150" t="str">
        <f>'1998'!B22</f>
        <v>The steve brown memorial sextet</v>
      </c>
      <c r="I26" s="150" t="s">
        <v>1353</v>
      </c>
      <c r="J26" s="150" t="s">
        <v>1217</v>
      </c>
      <c r="K26" s="150" t="s">
        <v>1217</v>
      </c>
      <c r="L26" s="150" t="s">
        <v>1217</v>
      </c>
      <c r="M26" s="149" t="s">
        <v>1226</v>
      </c>
    </row>
    <row r="27" spans="1:13" ht="39">
      <c r="A27" s="110">
        <f t="shared" si="0"/>
        <v>1997</v>
      </c>
      <c r="B27" s="150" t="s">
        <v>866</v>
      </c>
      <c r="C27" s="150" t="str">
        <f>'1997'!B5</f>
        <v>Spice pensioners</v>
      </c>
      <c r="D27" s="157" t="s">
        <v>1217</v>
      </c>
      <c r="E27" s="150" t="s">
        <v>1217</v>
      </c>
      <c r="F27" s="150" t="s">
        <v>1217</v>
      </c>
      <c r="G27" s="150" t="str">
        <f>'1997'!B28</f>
        <v>The sun freaks</v>
      </c>
      <c r="H27" s="150" t="str">
        <f>'1997'!B16</f>
        <v>Gastropods</v>
      </c>
      <c r="I27" s="153" t="s">
        <v>1344</v>
      </c>
      <c r="J27" s="150" t="s">
        <v>1217</v>
      </c>
      <c r="K27" s="150" t="s">
        <v>1217</v>
      </c>
      <c r="L27" s="150" t="s">
        <v>1217</v>
      </c>
      <c r="M27" s="149" t="s">
        <v>811</v>
      </c>
    </row>
    <row r="28" spans="1:13" ht="26.25">
      <c r="A28" s="110">
        <f>A29+1</f>
        <v>1996</v>
      </c>
      <c r="B28" s="150" t="s">
        <v>810</v>
      </c>
      <c r="C28" s="150" t="str">
        <f>'1996'!B5</f>
        <v>Four play</v>
      </c>
      <c r="D28" s="150" t="s">
        <v>1217</v>
      </c>
      <c r="E28" s="150" t="s">
        <v>1217</v>
      </c>
      <c r="F28" s="150" t="s">
        <v>1217</v>
      </c>
      <c r="G28" s="150" t="str">
        <f>'1996'!B22</f>
        <v>Primos</v>
      </c>
      <c r="H28" s="150" t="str">
        <f>'1996'!B17</f>
        <v>Kermits middle finger</v>
      </c>
      <c r="I28" s="150" t="s">
        <v>1217</v>
      </c>
      <c r="J28" s="150" t="s">
        <v>1217</v>
      </c>
      <c r="K28" s="150" t="s">
        <v>1217</v>
      </c>
      <c r="L28" s="150" t="s">
        <v>1217</v>
      </c>
      <c r="M28" s="149" t="s">
        <v>1226</v>
      </c>
    </row>
    <row r="29" spans="1:13" ht="15">
      <c r="A29" s="110">
        <v>1995</v>
      </c>
      <c r="B29" s="150" t="s">
        <v>811</v>
      </c>
      <c r="C29" s="150" t="str">
        <f>'1995'!B5</f>
        <v>Nine ducks nine</v>
      </c>
      <c r="D29" s="150" t="s">
        <v>1217</v>
      </c>
      <c r="E29" s="150" t="s">
        <v>1217</v>
      </c>
      <c r="F29" s="150" t="s">
        <v>1217</v>
      </c>
      <c r="G29" s="150" t="str">
        <f>'1995'!B15</f>
        <v>Primos</v>
      </c>
      <c r="H29" s="150" t="str">
        <f>'1995'!B10</f>
        <v>The 2 dog</v>
      </c>
      <c r="I29" s="150" t="s">
        <v>1217</v>
      </c>
      <c r="J29" s="150" t="s">
        <v>1217</v>
      </c>
      <c r="K29" s="150" t="s">
        <v>1217</v>
      </c>
      <c r="L29" s="150" t="s">
        <v>1217</v>
      </c>
      <c r="M29" s="149" t="s">
        <v>169</v>
      </c>
    </row>
    <row r="30" spans="10:13" ht="15">
      <c r="J30" s="153" t="s">
        <v>542</v>
      </c>
      <c r="K30" s="150" t="s">
        <v>542</v>
      </c>
      <c r="L30" s="150" t="s">
        <v>542</v>
      </c>
      <c r="M30" s="146"/>
    </row>
    <row r="36" ht="15">
      <c r="A36">
        <f>A29+1</f>
        <v>1996</v>
      </c>
    </row>
    <row r="37" ht="15">
      <c r="A37">
        <f>A36+1</f>
        <v>1997</v>
      </c>
    </row>
    <row r="38" ht="15">
      <c r="A38">
        <f>A37+1</f>
        <v>1998</v>
      </c>
    </row>
    <row r="39" ht="15">
      <c r="A39">
        <f>A38+1</f>
        <v>1999</v>
      </c>
    </row>
    <row r="40" ht="15">
      <c r="A40">
        <f>A39+1</f>
        <v>2000</v>
      </c>
    </row>
    <row r="41" ht="15">
      <c r="A41">
        <v>1995</v>
      </c>
    </row>
  </sheetData>
  <sheetProtection/>
  <mergeCells count="1">
    <mergeCell ref="B4:L4"/>
  </mergeCells>
  <printOptions/>
  <pageMargins left="0.7" right="0.7" top="0.75" bottom="0.75" header="0.3" footer="0.3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21" sqref="B21"/>
    </sheetView>
  </sheetViews>
  <sheetFormatPr defaultColWidth="9.00390625" defaultRowHeight="15.75"/>
  <sheetData>
    <row r="1" ht="15">
      <c r="A1" s="39" t="s">
        <v>798</v>
      </c>
    </row>
    <row r="3" ht="15">
      <c r="A3" t="s">
        <v>778</v>
      </c>
    </row>
    <row r="4" spans="1:2" ht="15">
      <c r="A4" s="38" t="s">
        <v>779</v>
      </c>
      <c r="B4" t="s">
        <v>789</v>
      </c>
    </row>
    <row r="5" spans="1:2" ht="15">
      <c r="A5" s="38" t="s">
        <v>780</v>
      </c>
      <c r="B5" t="s">
        <v>789</v>
      </c>
    </row>
    <row r="6" spans="1:2" ht="15">
      <c r="A6" s="38" t="s">
        <v>781</v>
      </c>
      <c r="B6" t="s">
        <v>789</v>
      </c>
    </row>
    <row r="8" ht="15">
      <c r="A8" t="s">
        <v>782</v>
      </c>
    </row>
    <row r="9" spans="1:2" ht="15">
      <c r="A9" s="38" t="s">
        <v>779</v>
      </c>
      <c r="B9" t="s">
        <v>797</v>
      </c>
    </row>
    <row r="10" spans="1:2" ht="15">
      <c r="A10" s="38" t="s">
        <v>780</v>
      </c>
      <c r="B10" t="s">
        <v>794</v>
      </c>
    </row>
    <row r="11" spans="1:2" ht="15">
      <c r="A11" s="38" t="s">
        <v>781</v>
      </c>
      <c r="B11" t="s">
        <v>790</v>
      </c>
    </row>
    <row r="13" ht="15">
      <c r="A13" t="s">
        <v>783</v>
      </c>
    </row>
    <row r="14" spans="1:2" ht="15">
      <c r="A14" s="38" t="s">
        <v>779</v>
      </c>
      <c r="B14" t="s">
        <v>791</v>
      </c>
    </row>
    <row r="15" spans="1:2" ht="15">
      <c r="A15" s="38" t="s">
        <v>780</v>
      </c>
      <c r="B15" t="s">
        <v>795</v>
      </c>
    </row>
    <row r="16" spans="1:2" ht="15">
      <c r="A16" s="38" t="s">
        <v>781</v>
      </c>
      <c r="B16" t="s">
        <v>791</v>
      </c>
    </row>
    <row r="18" ht="15">
      <c r="A18" t="s">
        <v>784</v>
      </c>
    </row>
    <row r="19" spans="1:2" ht="15">
      <c r="A19" s="38" t="s">
        <v>779</v>
      </c>
      <c r="B19" t="s">
        <v>796</v>
      </c>
    </row>
    <row r="20" spans="1:2" ht="15">
      <c r="A20" s="38" t="s">
        <v>780</v>
      </c>
      <c r="B20" t="s">
        <v>796</v>
      </c>
    </row>
    <row r="21" spans="1:2" ht="15">
      <c r="A21" s="38" t="s">
        <v>781</v>
      </c>
      <c r="B21" t="s">
        <v>793</v>
      </c>
    </row>
    <row r="23" ht="15">
      <c r="A23" t="s">
        <v>785</v>
      </c>
    </row>
    <row r="24" spans="1:2" ht="15">
      <c r="A24" s="38" t="s">
        <v>787</v>
      </c>
      <c r="B24" t="s">
        <v>788</v>
      </c>
    </row>
    <row r="25" spans="1:2" ht="15">
      <c r="A25" s="38" t="s">
        <v>779</v>
      </c>
      <c r="B25" t="s">
        <v>788</v>
      </c>
    </row>
    <row r="26" spans="1:2" ht="15">
      <c r="A26" s="38" t="s">
        <v>780</v>
      </c>
      <c r="B26" t="s">
        <v>788</v>
      </c>
    </row>
    <row r="27" spans="1:2" ht="15">
      <c r="A27" s="38" t="s">
        <v>781</v>
      </c>
      <c r="B27" t="s">
        <v>792</v>
      </c>
    </row>
    <row r="29" ht="15">
      <c r="A29" t="s">
        <v>786</v>
      </c>
    </row>
    <row r="30" spans="1:2" ht="15">
      <c r="A30" s="38" t="s">
        <v>779</v>
      </c>
      <c r="B30" t="s">
        <v>99</v>
      </c>
    </row>
    <row r="31" spans="1:2" ht="15">
      <c r="A31" s="38" t="s">
        <v>780</v>
      </c>
      <c r="B31" t="s">
        <v>448</v>
      </c>
    </row>
    <row r="32" spans="1:2" ht="15">
      <c r="A32" s="38" t="s">
        <v>781</v>
      </c>
      <c r="B32" t="s">
        <v>454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5"/>
  <sheetViews>
    <sheetView view="pageBreakPreview" zoomScale="60" zoomScalePageLayoutView="0" workbookViewId="0" topLeftCell="A1">
      <selection activeCell="A46" sqref="A46"/>
    </sheetView>
  </sheetViews>
  <sheetFormatPr defaultColWidth="9.00390625" defaultRowHeight="15.75"/>
  <cols>
    <col min="2" max="2" width="6.25390625" style="0" customWidth="1"/>
    <col min="3" max="3" width="1.75390625" style="0" customWidth="1"/>
    <col min="4" max="5" width="10.75390625" style="0" customWidth="1"/>
    <col min="6" max="6" width="5.125" style="0" customWidth="1"/>
    <col min="7" max="8" width="10.75390625" style="0" customWidth="1"/>
    <col min="9" max="9" width="6.00390625" style="0" customWidth="1"/>
    <col min="10" max="11" width="10.75390625" style="0" customWidth="1"/>
  </cols>
  <sheetData>
    <row r="1" ht="15">
      <c r="A1" s="57" t="s">
        <v>898</v>
      </c>
    </row>
    <row r="3" ht="15.75" thickBot="1">
      <c r="A3" s="57" t="s">
        <v>899</v>
      </c>
    </row>
    <row r="4" spans="7:11" ht="17.25">
      <c r="G4" s="58"/>
      <c r="H4" s="59"/>
      <c r="I4" s="59"/>
      <c r="J4" s="59"/>
      <c r="K4" s="60"/>
    </row>
    <row r="5" spans="1:11" ht="17.25">
      <c r="A5" t="s">
        <v>900</v>
      </c>
      <c r="G5" s="61"/>
      <c r="H5" s="62"/>
      <c r="I5" s="63" t="s">
        <v>901</v>
      </c>
      <c r="J5" s="63"/>
      <c r="K5" s="64"/>
    </row>
    <row r="6" spans="7:11" ht="17.25">
      <c r="G6" s="163"/>
      <c r="H6" s="164"/>
      <c r="I6" s="164"/>
      <c r="J6" s="164"/>
      <c r="K6" s="165"/>
    </row>
    <row r="7" spans="7:11" ht="17.25">
      <c r="G7" s="61"/>
      <c r="H7" s="62"/>
      <c r="I7" s="63" t="s">
        <v>778</v>
      </c>
      <c r="J7" s="63"/>
      <c r="K7" s="64"/>
    </row>
    <row r="8" spans="7:11" ht="18" thickBot="1">
      <c r="G8" s="166"/>
      <c r="H8" s="167"/>
      <c r="I8" s="167"/>
      <c r="J8" s="167"/>
      <c r="K8" s="168"/>
    </row>
    <row r="10" ht="15.75" thickBot="1">
      <c r="A10" t="s">
        <v>902</v>
      </c>
    </row>
    <row r="11" spans="4:11" ht="15">
      <c r="D11" s="169">
        <v>1995</v>
      </c>
      <c r="E11" s="170"/>
      <c r="G11" s="169" t="s">
        <v>903</v>
      </c>
      <c r="H11" s="170"/>
      <c r="J11" s="169" t="s">
        <v>904</v>
      </c>
      <c r="K11" s="170"/>
    </row>
    <row r="12" spans="4:11" ht="15">
      <c r="D12" s="171" t="s">
        <v>812</v>
      </c>
      <c r="E12" s="172"/>
      <c r="G12" s="171" t="s">
        <v>905</v>
      </c>
      <c r="H12" s="172"/>
      <c r="J12" s="173" t="s">
        <v>906</v>
      </c>
      <c r="K12" s="172"/>
    </row>
    <row r="13" spans="4:11" ht="15.75" thickBot="1">
      <c r="D13" s="174" t="s">
        <v>907</v>
      </c>
      <c r="E13" s="175"/>
      <c r="G13" s="174" t="s">
        <v>908</v>
      </c>
      <c r="H13" s="175"/>
      <c r="J13" s="174" t="s">
        <v>908</v>
      </c>
      <c r="K13" s="175"/>
    </row>
    <row r="14" ht="15.75" thickBot="1"/>
    <row r="15" spans="4:11" ht="15">
      <c r="D15" s="169">
        <v>1996</v>
      </c>
      <c r="E15" s="170"/>
      <c r="G15" s="169" t="s">
        <v>909</v>
      </c>
      <c r="H15" s="170"/>
      <c r="J15" s="169" t="s">
        <v>910</v>
      </c>
      <c r="K15" s="170"/>
    </row>
    <row r="16" spans="4:11" ht="15">
      <c r="D16" s="173" t="s">
        <v>911</v>
      </c>
      <c r="E16" s="172"/>
      <c r="G16" s="173" t="s">
        <v>912</v>
      </c>
      <c r="H16" s="172"/>
      <c r="J16" s="173" t="s">
        <v>913</v>
      </c>
      <c r="K16" s="172"/>
    </row>
    <row r="17" spans="4:11" ht="15.75" thickBot="1">
      <c r="D17" s="174" t="s">
        <v>907</v>
      </c>
      <c r="E17" s="175"/>
      <c r="G17" s="174" t="s">
        <v>908</v>
      </c>
      <c r="H17" s="175"/>
      <c r="J17" s="174" t="s">
        <v>914</v>
      </c>
      <c r="K17" s="175"/>
    </row>
    <row r="18" ht="15.75" thickBot="1"/>
    <row r="19" spans="4:11" ht="15">
      <c r="D19" s="169">
        <v>1997</v>
      </c>
      <c r="E19" s="170"/>
      <c r="G19" s="169" t="s">
        <v>787</v>
      </c>
      <c r="H19" s="170"/>
      <c r="J19" s="169" t="s">
        <v>779</v>
      </c>
      <c r="K19" s="170"/>
    </row>
    <row r="20" spans="4:11" ht="15">
      <c r="D20" s="173" t="s">
        <v>915</v>
      </c>
      <c r="E20" s="172"/>
      <c r="G20" s="173" t="s">
        <v>213</v>
      </c>
      <c r="H20" s="172"/>
      <c r="J20" s="173" t="s">
        <v>916</v>
      </c>
      <c r="K20" s="172"/>
    </row>
    <row r="21" spans="4:11" ht="15.75" thickBot="1">
      <c r="D21" s="174" t="s">
        <v>907</v>
      </c>
      <c r="E21" s="175"/>
      <c r="G21" s="174" t="s">
        <v>908</v>
      </c>
      <c r="H21" s="175"/>
      <c r="J21" s="174" t="s">
        <v>917</v>
      </c>
      <c r="K21" s="175"/>
    </row>
    <row r="22" ht="15.75" thickBot="1"/>
    <row r="23" spans="4:11" ht="15">
      <c r="D23" s="169">
        <v>1998</v>
      </c>
      <c r="E23" s="170"/>
      <c r="G23" s="169" t="s">
        <v>918</v>
      </c>
      <c r="H23" s="170"/>
      <c r="J23" s="169" t="s">
        <v>780</v>
      </c>
      <c r="K23" s="170"/>
    </row>
    <row r="24" spans="4:11" ht="15">
      <c r="D24" s="173" t="s">
        <v>868</v>
      </c>
      <c r="E24" s="172"/>
      <c r="G24" s="173" t="s">
        <v>906</v>
      </c>
      <c r="H24" s="172"/>
      <c r="J24" s="173" t="s">
        <v>916</v>
      </c>
      <c r="K24" s="172"/>
    </row>
    <row r="25" spans="4:11" ht="15.75" thickBot="1">
      <c r="D25" s="174" t="s">
        <v>907</v>
      </c>
      <c r="E25" s="175"/>
      <c r="G25" s="174" t="s">
        <v>908</v>
      </c>
      <c r="H25" s="175"/>
      <c r="J25" s="174" t="s">
        <v>917</v>
      </c>
      <c r="K25" s="175"/>
    </row>
    <row r="26" ht="15.75" thickBot="1"/>
    <row r="27" spans="4:11" ht="15">
      <c r="D27" s="169">
        <v>1999</v>
      </c>
      <c r="E27" s="170"/>
      <c r="G27" s="169" t="s">
        <v>919</v>
      </c>
      <c r="H27" s="170"/>
      <c r="J27" s="169" t="s">
        <v>781</v>
      </c>
      <c r="K27" s="170"/>
    </row>
    <row r="28" spans="4:11" ht="15">
      <c r="D28" s="173" t="s">
        <v>920</v>
      </c>
      <c r="E28" s="172"/>
      <c r="G28" s="173" t="s">
        <v>374</v>
      </c>
      <c r="H28" s="172"/>
      <c r="J28" s="173" t="s">
        <v>916</v>
      </c>
      <c r="K28" s="172"/>
    </row>
    <row r="29" spans="4:11" ht="15.75" thickBot="1">
      <c r="D29" s="174" t="s">
        <v>921</v>
      </c>
      <c r="E29" s="175"/>
      <c r="G29" s="174" t="s">
        <v>922</v>
      </c>
      <c r="H29" s="175"/>
      <c r="J29" s="174" t="s">
        <v>917</v>
      </c>
      <c r="K29" s="175"/>
    </row>
    <row r="30" ht="15.75" thickBot="1"/>
    <row r="31" spans="4:11" ht="15">
      <c r="D31" s="169">
        <v>2000</v>
      </c>
      <c r="E31" s="170"/>
      <c r="G31" s="169" t="s">
        <v>923</v>
      </c>
      <c r="H31" s="170"/>
      <c r="J31" s="176"/>
      <c r="K31" s="177"/>
    </row>
    <row r="32" spans="4:11" ht="15">
      <c r="D32" s="173" t="s">
        <v>924</v>
      </c>
      <c r="E32" s="172"/>
      <c r="G32" s="173" t="s">
        <v>374</v>
      </c>
      <c r="H32" s="172"/>
      <c r="J32" s="178"/>
      <c r="K32" s="179"/>
    </row>
    <row r="33" spans="4:11" ht="15.75" thickBot="1">
      <c r="D33" s="174" t="s">
        <v>907</v>
      </c>
      <c r="E33" s="175"/>
      <c r="G33" s="174" t="s">
        <v>922</v>
      </c>
      <c r="H33" s="175"/>
      <c r="J33" s="180"/>
      <c r="K33" s="181"/>
    </row>
    <row r="36" ht="15">
      <c r="A36" s="57" t="s">
        <v>899</v>
      </c>
    </row>
    <row r="37" ht="15.75" thickBot="1"/>
    <row r="38" spans="1:11" ht="17.25">
      <c r="A38" t="s">
        <v>900</v>
      </c>
      <c r="G38" s="58"/>
      <c r="H38" s="59"/>
      <c r="I38" s="59"/>
      <c r="J38" s="59"/>
      <c r="K38" s="60"/>
    </row>
    <row r="39" spans="7:11" ht="17.25">
      <c r="G39" s="61"/>
      <c r="H39" s="62"/>
      <c r="I39" s="63" t="s">
        <v>901</v>
      </c>
      <c r="J39" s="63"/>
      <c r="K39" s="64"/>
    </row>
    <row r="40" spans="7:11" ht="17.25">
      <c r="G40" s="163"/>
      <c r="H40" s="164"/>
      <c r="I40" s="164"/>
      <c r="J40" s="164"/>
      <c r="K40" s="165"/>
    </row>
    <row r="41" spans="7:11" ht="17.25">
      <c r="G41" s="61"/>
      <c r="H41" s="62"/>
      <c r="I41" s="63" t="s">
        <v>782</v>
      </c>
      <c r="J41" s="63"/>
      <c r="K41" s="64"/>
    </row>
    <row r="42" spans="7:11" ht="18" thickBot="1">
      <c r="G42" s="166"/>
      <c r="H42" s="167"/>
      <c r="I42" s="167"/>
      <c r="J42" s="167"/>
      <c r="K42" s="168"/>
    </row>
    <row r="44" ht="15.75" thickBot="1">
      <c r="A44" t="s">
        <v>902</v>
      </c>
    </row>
    <row r="45" spans="4:11" ht="15">
      <c r="D45" s="169">
        <v>1998</v>
      </c>
      <c r="E45" s="170"/>
      <c r="G45" s="169" t="s">
        <v>918</v>
      </c>
      <c r="H45" s="170"/>
      <c r="J45" s="169" t="s">
        <v>780</v>
      </c>
      <c r="K45" s="170"/>
    </row>
    <row r="46" spans="4:11" ht="15">
      <c r="D46" s="171" t="s">
        <v>925</v>
      </c>
      <c r="E46" s="172"/>
      <c r="G46" s="171" t="s">
        <v>926</v>
      </c>
      <c r="H46" s="172"/>
      <c r="J46" s="173" t="s">
        <v>927</v>
      </c>
      <c r="K46" s="172"/>
    </row>
    <row r="47" spans="4:11" ht="15.75" thickBot="1">
      <c r="D47" s="174" t="s">
        <v>908</v>
      </c>
      <c r="E47" s="175"/>
      <c r="G47" s="174" t="s">
        <v>928</v>
      </c>
      <c r="H47" s="175"/>
      <c r="J47" s="174" t="s">
        <v>929</v>
      </c>
      <c r="K47" s="175"/>
    </row>
    <row r="48" ht="15.75" thickBot="1"/>
    <row r="49" spans="4:11" ht="15">
      <c r="D49" s="169">
        <v>1999</v>
      </c>
      <c r="E49" s="170"/>
      <c r="G49" s="169" t="s">
        <v>919</v>
      </c>
      <c r="H49" s="170"/>
      <c r="J49" s="169" t="s">
        <v>781</v>
      </c>
      <c r="K49" s="170"/>
    </row>
    <row r="50" spans="4:11" ht="15">
      <c r="D50" s="173" t="s">
        <v>155</v>
      </c>
      <c r="E50" s="172"/>
      <c r="G50" s="173" t="s">
        <v>930</v>
      </c>
      <c r="H50" s="172"/>
      <c r="J50" s="173" t="s">
        <v>657</v>
      </c>
      <c r="K50" s="172"/>
    </row>
    <row r="51" spans="4:11" ht="15.75" thickBot="1">
      <c r="D51" s="174" t="s">
        <v>931</v>
      </c>
      <c r="E51" s="175"/>
      <c r="G51" s="174" t="s">
        <v>932</v>
      </c>
      <c r="H51" s="175"/>
      <c r="J51" s="174" t="s">
        <v>933</v>
      </c>
      <c r="K51" s="175"/>
    </row>
    <row r="52" ht="15.75" thickBot="1"/>
    <row r="53" spans="4:11" ht="15">
      <c r="D53" s="169">
        <v>2000</v>
      </c>
      <c r="E53" s="170"/>
      <c r="G53" s="169" t="s">
        <v>923</v>
      </c>
      <c r="H53" s="170"/>
      <c r="J53" s="176"/>
      <c r="K53" s="177"/>
    </row>
    <row r="54" spans="4:11" ht="15">
      <c r="D54" s="173" t="s">
        <v>934</v>
      </c>
      <c r="E54" s="172"/>
      <c r="G54" s="173" t="s">
        <v>935</v>
      </c>
      <c r="H54" s="172"/>
      <c r="J54" s="178"/>
      <c r="K54" s="179"/>
    </row>
    <row r="55" spans="4:11" ht="15.75" thickBot="1">
      <c r="D55" s="174" t="s">
        <v>936</v>
      </c>
      <c r="E55" s="175"/>
      <c r="G55" s="174" t="s">
        <v>937</v>
      </c>
      <c r="H55" s="175"/>
      <c r="J55" s="180"/>
      <c r="K55" s="181"/>
    </row>
    <row r="56" ht="15.75" thickBot="1"/>
    <row r="57" spans="4:11" ht="15">
      <c r="D57" s="169" t="s">
        <v>903</v>
      </c>
      <c r="E57" s="170"/>
      <c r="G57" s="169" t="s">
        <v>904</v>
      </c>
      <c r="H57" s="170"/>
      <c r="J57" s="182"/>
      <c r="K57" s="177"/>
    </row>
    <row r="58" spans="4:11" ht="15">
      <c r="D58" s="173" t="s">
        <v>29</v>
      </c>
      <c r="E58" s="172"/>
      <c r="G58" s="173" t="s">
        <v>938</v>
      </c>
      <c r="H58" s="172"/>
      <c r="J58" s="178"/>
      <c r="K58" s="179"/>
    </row>
    <row r="59" spans="4:11" ht="15.75" thickBot="1">
      <c r="D59" s="174" t="s">
        <v>937</v>
      </c>
      <c r="E59" s="175"/>
      <c r="G59" s="174" t="s">
        <v>939</v>
      </c>
      <c r="H59" s="175"/>
      <c r="J59" s="180"/>
      <c r="K59" s="181"/>
    </row>
    <row r="60" ht="15.75" thickBot="1"/>
    <row r="61" spans="4:11" ht="15">
      <c r="D61" s="169" t="s">
        <v>909</v>
      </c>
      <c r="E61" s="170"/>
      <c r="G61" s="169" t="s">
        <v>910</v>
      </c>
      <c r="H61" s="170"/>
      <c r="J61" s="176"/>
      <c r="K61" s="177"/>
    </row>
    <row r="62" spans="4:11" ht="15">
      <c r="D62" s="173" t="s">
        <v>940</v>
      </c>
      <c r="E62" s="172"/>
      <c r="G62" s="173" t="s">
        <v>941</v>
      </c>
      <c r="H62" s="172"/>
      <c r="J62" s="178"/>
      <c r="K62" s="179"/>
    </row>
    <row r="63" spans="4:11" ht="15.75" thickBot="1">
      <c r="D63" s="174" t="s">
        <v>928</v>
      </c>
      <c r="E63" s="175"/>
      <c r="G63" s="174" t="s">
        <v>942</v>
      </c>
      <c r="H63" s="175"/>
      <c r="J63" s="180"/>
      <c r="K63" s="181"/>
    </row>
    <row r="64" ht="15.75" thickBot="1"/>
    <row r="65" spans="4:11" ht="15">
      <c r="D65" s="169" t="s">
        <v>787</v>
      </c>
      <c r="E65" s="170"/>
      <c r="G65" s="169" t="s">
        <v>779</v>
      </c>
      <c r="H65" s="170"/>
      <c r="J65" s="176"/>
      <c r="K65" s="177"/>
    </row>
    <row r="66" spans="4:11" ht="15">
      <c r="D66" s="173" t="s">
        <v>222</v>
      </c>
      <c r="E66" s="172"/>
      <c r="G66" s="173" t="s">
        <v>943</v>
      </c>
      <c r="H66" s="172"/>
      <c r="J66" s="178"/>
      <c r="K66" s="179"/>
    </row>
    <row r="67" spans="4:11" ht="15.75" thickBot="1">
      <c r="D67" s="174" t="s">
        <v>944</v>
      </c>
      <c r="E67" s="175"/>
      <c r="G67" s="174" t="s">
        <v>945</v>
      </c>
      <c r="H67" s="175"/>
      <c r="J67" s="180"/>
      <c r="K67" s="181"/>
    </row>
    <row r="68" ht="15">
      <c r="G68" t="s">
        <v>542</v>
      </c>
    </row>
    <row r="69" ht="15.75" thickBot="1">
      <c r="A69" s="57" t="s">
        <v>899</v>
      </c>
    </row>
    <row r="70" spans="7:11" ht="17.25">
      <c r="G70" s="58"/>
      <c r="H70" s="59"/>
      <c r="I70" s="59"/>
      <c r="J70" s="59"/>
      <c r="K70" s="60"/>
    </row>
    <row r="71" spans="1:11" ht="17.25">
      <c r="A71" t="s">
        <v>900</v>
      </c>
      <c r="G71" s="61"/>
      <c r="H71" s="62"/>
      <c r="I71" s="63" t="s">
        <v>901</v>
      </c>
      <c r="J71" s="63"/>
      <c r="K71" s="64"/>
    </row>
    <row r="72" spans="7:11" ht="17.25">
      <c r="G72" s="163"/>
      <c r="H72" s="164"/>
      <c r="I72" s="164"/>
      <c r="J72" s="164"/>
      <c r="K72" s="165"/>
    </row>
    <row r="73" spans="7:11" ht="17.25">
      <c r="G73" s="61"/>
      <c r="H73" s="62"/>
      <c r="I73" s="63" t="s">
        <v>785</v>
      </c>
      <c r="J73" s="63"/>
      <c r="K73" s="64"/>
    </row>
    <row r="74" spans="7:11" ht="18" thickBot="1">
      <c r="G74" s="166"/>
      <c r="H74" s="167"/>
      <c r="I74" s="167"/>
      <c r="J74" s="167"/>
      <c r="K74" s="168"/>
    </row>
    <row r="76" ht="15.75" thickBot="1">
      <c r="A76" t="s">
        <v>902</v>
      </c>
    </row>
    <row r="77" spans="4:11" ht="15">
      <c r="D77" s="169">
        <v>1994</v>
      </c>
      <c r="E77" s="170"/>
      <c r="G77" s="169" t="s">
        <v>946</v>
      </c>
      <c r="H77" s="170"/>
      <c r="J77" s="169" t="s">
        <v>923</v>
      </c>
      <c r="K77" s="170"/>
    </row>
    <row r="78" spans="4:11" ht="15">
      <c r="D78" s="173" t="s">
        <v>947</v>
      </c>
      <c r="E78" s="172"/>
      <c r="G78" s="173" t="s">
        <v>948</v>
      </c>
      <c r="H78" s="172"/>
      <c r="J78" s="173" t="s">
        <v>949</v>
      </c>
      <c r="K78" s="172"/>
    </row>
    <row r="79" spans="4:11" ht="15.75" thickBot="1">
      <c r="D79" s="183" t="s">
        <v>542</v>
      </c>
      <c r="E79" s="175"/>
      <c r="G79" s="174" t="s">
        <v>950</v>
      </c>
      <c r="H79" s="175"/>
      <c r="J79" s="174" t="s">
        <v>921</v>
      </c>
      <c r="K79" s="175"/>
    </row>
    <row r="80" ht="15.75" thickBot="1"/>
    <row r="81" spans="4:11" ht="15">
      <c r="D81" s="169">
        <v>1995</v>
      </c>
      <c r="E81" s="170"/>
      <c r="G81" s="169" t="s">
        <v>903</v>
      </c>
      <c r="H81" s="170"/>
      <c r="J81" s="169" t="s">
        <v>904</v>
      </c>
      <c r="K81" s="170"/>
    </row>
    <row r="82" spans="4:11" ht="15">
      <c r="D82" s="173" t="s">
        <v>951</v>
      </c>
      <c r="E82" s="172"/>
      <c r="G82" s="173" t="s">
        <v>52</v>
      </c>
      <c r="H82" s="172"/>
      <c r="J82" s="173" t="s">
        <v>952</v>
      </c>
      <c r="K82" s="172"/>
    </row>
    <row r="83" spans="4:11" ht="15.75" thickBot="1">
      <c r="D83" s="174" t="s">
        <v>953</v>
      </c>
      <c r="E83" s="175"/>
      <c r="G83" s="174" t="s">
        <v>954</v>
      </c>
      <c r="H83" s="175"/>
      <c r="J83" s="174" t="s">
        <v>955</v>
      </c>
      <c r="K83" s="175"/>
    </row>
    <row r="84" ht="15.75" thickBot="1"/>
    <row r="85" spans="4:11" ht="15">
      <c r="D85" s="169">
        <v>1996</v>
      </c>
      <c r="E85" s="170"/>
      <c r="G85" s="169" t="s">
        <v>909</v>
      </c>
      <c r="H85" s="170"/>
      <c r="J85" s="169" t="s">
        <v>910</v>
      </c>
      <c r="K85" s="170"/>
    </row>
    <row r="86" spans="4:11" ht="15">
      <c r="D86" s="173" t="s">
        <v>956</v>
      </c>
      <c r="E86" s="172"/>
      <c r="G86" s="173" t="s">
        <v>957</v>
      </c>
      <c r="H86" s="172"/>
      <c r="J86" s="173" t="s">
        <v>314</v>
      </c>
      <c r="K86" s="172"/>
    </row>
    <row r="87" spans="4:11" ht="15.75" thickBot="1">
      <c r="D87" s="174" t="s">
        <v>953</v>
      </c>
      <c r="E87" s="175"/>
      <c r="G87" s="174" t="s">
        <v>958</v>
      </c>
      <c r="H87" s="175"/>
      <c r="J87" s="174" t="s">
        <v>936</v>
      </c>
      <c r="K87" s="175"/>
    </row>
    <row r="88" ht="15.75" thickBot="1"/>
    <row r="89" spans="4:11" ht="15">
      <c r="D89" s="169">
        <v>1997</v>
      </c>
      <c r="E89" s="170"/>
      <c r="G89" s="169" t="s">
        <v>787</v>
      </c>
      <c r="H89" s="170"/>
      <c r="J89" s="169" t="s">
        <v>779</v>
      </c>
      <c r="K89" s="170"/>
    </row>
    <row r="90" spans="4:12" ht="15">
      <c r="D90" s="173" t="s">
        <v>839</v>
      </c>
      <c r="E90" s="172"/>
      <c r="G90" s="173" t="s">
        <v>314</v>
      </c>
      <c r="H90" s="172"/>
      <c r="J90" s="173" t="s">
        <v>314</v>
      </c>
      <c r="K90" s="172"/>
      <c r="L90" t="s">
        <v>542</v>
      </c>
    </row>
    <row r="91" spans="4:11" ht="15.75" thickBot="1">
      <c r="D91" s="174" t="s">
        <v>959</v>
      </c>
      <c r="E91" s="175"/>
      <c r="G91" s="174" t="s">
        <v>936</v>
      </c>
      <c r="H91" s="175"/>
      <c r="J91" s="174" t="s">
        <v>936</v>
      </c>
      <c r="K91" s="175"/>
    </row>
    <row r="92" ht="15.75" thickBot="1"/>
    <row r="93" spans="4:11" ht="15">
      <c r="D93" s="169">
        <v>1998</v>
      </c>
      <c r="E93" s="170"/>
      <c r="G93" s="169" t="s">
        <v>918</v>
      </c>
      <c r="H93" s="170"/>
      <c r="J93" s="169" t="s">
        <v>780</v>
      </c>
      <c r="K93" s="170"/>
    </row>
    <row r="94" spans="4:12" ht="15">
      <c r="D94" s="173" t="s">
        <v>960</v>
      </c>
      <c r="E94" s="172"/>
      <c r="G94" s="173" t="s">
        <v>961</v>
      </c>
      <c r="H94" s="172"/>
      <c r="J94" s="173" t="s">
        <v>314</v>
      </c>
      <c r="K94" s="172"/>
      <c r="L94" t="s">
        <v>542</v>
      </c>
    </row>
    <row r="95" spans="4:11" ht="15.75" thickBot="1">
      <c r="D95" s="174" t="s">
        <v>962</v>
      </c>
      <c r="E95" s="175"/>
      <c r="G95" s="183" t="s">
        <v>963</v>
      </c>
      <c r="H95" s="175"/>
      <c r="J95" s="174" t="s">
        <v>936</v>
      </c>
      <c r="K95" s="175"/>
    </row>
    <row r="96" ht="15.75" thickBot="1"/>
    <row r="97" spans="4:11" ht="15">
      <c r="D97" s="169">
        <v>1999</v>
      </c>
      <c r="E97" s="170"/>
      <c r="G97" s="169" t="s">
        <v>919</v>
      </c>
      <c r="H97" s="170"/>
      <c r="J97" s="169" t="s">
        <v>781</v>
      </c>
      <c r="K97" s="170"/>
    </row>
    <row r="98" spans="4:12" ht="15">
      <c r="D98" s="173" t="s">
        <v>964</v>
      </c>
      <c r="E98" s="172"/>
      <c r="G98" s="173" t="s">
        <v>961</v>
      </c>
      <c r="H98" s="172"/>
      <c r="J98" s="173" t="s">
        <v>990</v>
      </c>
      <c r="K98" s="172"/>
      <c r="L98" t="s">
        <v>542</v>
      </c>
    </row>
    <row r="99" spans="4:11" ht="15.75" thickBot="1">
      <c r="D99" s="174" t="s">
        <v>965</v>
      </c>
      <c r="E99" s="175"/>
      <c r="G99" s="183" t="s">
        <v>963</v>
      </c>
      <c r="H99" s="175"/>
      <c r="J99" s="174" t="s">
        <v>991</v>
      </c>
      <c r="K99" s="175"/>
    </row>
    <row r="102" ht="15">
      <c r="A102" s="57" t="s">
        <v>899</v>
      </c>
    </row>
    <row r="103" ht="15.75" thickBot="1"/>
    <row r="104" spans="1:11" ht="17.25">
      <c r="A104" t="s">
        <v>900</v>
      </c>
      <c r="G104" s="58"/>
      <c r="H104" s="59"/>
      <c r="I104" s="59"/>
      <c r="J104" s="59"/>
      <c r="K104" s="60"/>
    </row>
    <row r="105" spans="7:11" ht="17.25">
      <c r="G105" s="61"/>
      <c r="H105" s="62"/>
      <c r="I105" s="63" t="s">
        <v>901</v>
      </c>
      <c r="J105" s="63"/>
      <c r="K105" s="64"/>
    </row>
    <row r="106" spans="7:11" ht="17.25">
      <c r="G106" s="163"/>
      <c r="H106" s="164"/>
      <c r="I106" s="164"/>
      <c r="J106" s="164"/>
      <c r="K106" s="165"/>
    </row>
    <row r="107" spans="7:11" ht="17.25">
      <c r="G107" s="61"/>
      <c r="H107" s="62"/>
      <c r="I107" s="63" t="s">
        <v>784</v>
      </c>
      <c r="J107" s="63"/>
      <c r="K107" s="64"/>
    </row>
    <row r="108" spans="7:11" ht="18" thickBot="1">
      <c r="G108" s="166"/>
      <c r="H108" s="167"/>
      <c r="I108" s="167"/>
      <c r="J108" s="167"/>
      <c r="K108" s="168"/>
    </row>
    <row r="110" ht="15.75" thickBot="1">
      <c r="A110" t="s">
        <v>902</v>
      </c>
    </row>
    <row r="111" spans="4:11" ht="15">
      <c r="D111" s="169">
        <v>1996</v>
      </c>
      <c r="E111" s="170"/>
      <c r="G111" s="169" t="s">
        <v>909</v>
      </c>
      <c r="H111" s="170"/>
      <c r="J111" s="169" t="s">
        <v>910</v>
      </c>
      <c r="K111" s="170"/>
    </row>
    <row r="112" spans="4:11" ht="15">
      <c r="D112" s="173" t="s">
        <v>966</v>
      </c>
      <c r="E112" s="172"/>
      <c r="G112" s="173" t="s">
        <v>194</v>
      </c>
      <c r="H112" s="172"/>
      <c r="J112" s="173" t="s">
        <v>552</v>
      </c>
      <c r="K112" s="172"/>
    </row>
    <row r="113" spans="4:11" ht="15.75" thickBot="1">
      <c r="D113" s="174" t="s">
        <v>967</v>
      </c>
      <c r="E113" s="175"/>
      <c r="G113" s="174" t="s">
        <v>921</v>
      </c>
      <c r="H113" s="175"/>
      <c r="J113" s="174" t="s">
        <v>968</v>
      </c>
      <c r="K113" s="175"/>
    </row>
    <row r="114" ht="15.75" thickBot="1"/>
    <row r="115" spans="4:11" ht="15">
      <c r="D115" s="169">
        <v>1997</v>
      </c>
      <c r="E115" s="170"/>
      <c r="G115" s="169" t="s">
        <v>787</v>
      </c>
      <c r="H115" s="170"/>
      <c r="J115" s="169" t="s">
        <v>779</v>
      </c>
      <c r="K115" s="170"/>
    </row>
    <row r="116" spans="4:11" ht="15">
      <c r="D116" s="173" t="s">
        <v>969</v>
      </c>
      <c r="E116" s="172"/>
      <c r="G116" s="173" t="s">
        <v>970</v>
      </c>
      <c r="H116" s="172"/>
      <c r="J116" s="173" t="s">
        <v>735</v>
      </c>
      <c r="K116" s="172"/>
    </row>
    <row r="117" spans="4:11" ht="15.75" thickBot="1">
      <c r="D117" s="174" t="s">
        <v>971</v>
      </c>
      <c r="E117" s="175"/>
      <c r="G117" s="174" t="s">
        <v>972</v>
      </c>
      <c r="H117" s="175"/>
      <c r="J117" s="174" t="s">
        <v>973</v>
      </c>
      <c r="K117" s="175"/>
    </row>
    <row r="118" ht="15.75" thickBot="1"/>
    <row r="119" spans="4:11" ht="15">
      <c r="D119" s="169">
        <v>1998</v>
      </c>
      <c r="E119" s="170"/>
      <c r="G119" s="169" t="s">
        <v>918</v>
      </c>
      <c r="H119" s="170"/>
      <c r="J119" s="169" t="s">
        <v>780</v>
      </c>
      <c r="K119" s="170"/>
    </row>
    <row r="120" spans="4:11" ht="15">
      <c r="D120" s="173" t="s">
        <v>885</v>
      </c>
      <c r="E120" s="172"/>
      <c r="G120" s="173" t="s">
        <v>289</v>
      </c>
      <c r="H120" s="172"/>
      <c r="J120" s="173" t="s">
        <v>735</v>
      </c>
      <c r="K120" s="172"/>
    </row>
    <row r="121" spans="4:11" ht="15.75" thickBot="1">
      <c r="D121" s="174" t="s">
        <v>921</v>
      </c>
      <c r="E121" s="175"/>
      <c r="G121" s="174" t="s">
        <v>968</v>
      </c>
      <c r="H121" s="175"/>
      <c r="J121" s="174" t="s">
        <v>973</v>
      </c>
      <c r="K121" s="175"/>
    </row>
    <row r="122" ht="15.75" thickBot="1"/>
    <row r="123" spans="4:11" ht="15">
      <c r="D123" s="169" t="s">
        <v>974</v>
      </c>
      <c r="E123" s="170"/>
      <c r="G123" s="169" t="s">
        <v>919</v>
      </c>
      <c r="H123" s="170"/>
      <c r="J123" s="169" t="s">
        <v>781</v>
      </c>
      <c r="K123" s="170"/>
    </row>
    <row r="124" spans="4:11" ht="15">
      <c r="D124" s="173" t="s">
        <v>170</v>
      </c>
      <c r="E124" s="172"/>
      <c r="G124" s="173" t="s">
        <v>553</v>
      </c>
      <c r="H124" s="172"/>
      <c r="J124" s="173" t="s">
        <v>734</v>
      </c>
      <c r="K124" s="172"/>
    </row>
    <row r="125" spans="4:11" ht="15.75" thickBot="1">
      <c r="D125" s="174" t="s">
        <v>950</v>
      </c>
      <c r="E125" s="175"/>
      <c r="G125" s="174" t="s">
        <v>975</v>
      </c>
      <c r="H125" s="175"/>
      <c r="J125" s="174" t="s">
        <v>968</v>
      </c>
      <c r="K125" s="175"/>
    </row>
    <row r="126" ht="15.75" thickBot="1"/>
    <row r="127" spans="4:11" ht="15">
      <c r="D127" s="169" t="s">
        <v>946</v>
      </c>
      <c r="E127" s="170"/>
      <c r="G127" s="169" t="s">
        <v>923</v>
      </c>
      <c r="H127" s="170"/>
      <c r="J127" s="176"/>
      <c r="K127" s="177"/>
    </row>
    <row r="128" spans="4:11" ht="15">
      <c r="D128" s="173" t="s">
        <v>976</v>
      </c>
      <c r="E128" s="172"/>
      <c r="G128" s="173" t="s">
        <v>553</v>
      </c>
      <c r="H128" s="172"/>
      <c r="J128" s="178"/>
      <c r="K128" s="179"/>
    </row>
    <row r="129" spans="4:11" ht="15.75" thickBot="1">
      <c r="D129" s="174" t="s">
        <v>950</v>
      </c>
      <c r="E129" s="175"/>
      <c r="G129" s="174" t="s">
        <v>975</v>
      </c>
      <c r="H129" s="175"/>
      <c r="J129" s="180"/>
      <c r="K129" s="181"/>
    </row>
    <row r="130" ht="15.75" thickBot="1"/>
    <row r="131" spans="4:11" ht="15">
      <c r="D131" s="169" t="s">
        <v>903</v>
      </c>
      <c r="E131" s="170"/>
      <c r="G131" s="169" t="s">
        <v>904</v>
      </c>
      <c r="H131" s="170"/>
      <c r="J131" s="176"/>
      <c r="K131" s="177"/>
    </row>
    <row r="132" spans="4:11" ht="15">
      <c r="D132" s="173" t="s">
        <v>61</v>
      </c>
      <c r="E132" s="172"/>
      <c r="G132" s="173" t="s">
        <v>977</v>
      </c>
      <c r="H132" s="172"/>
      <c r="J132" s="178"/>
      <c r="K132" s="179"/>
    </row>
    <row r="133" spans="4:11" ht="15.75" thickBot="1">
      <c r="D133" s="174" t="s">
        <v>978</v>
      </c>
      <c r="E133" s="175"/>
      <c r="G133" s="174" t="s">
        <v>968</v>
      </c>
      <c r="H133" s="175"/>
      <c r="J133" s="180"/>
      <c r="K133" s="181"/>
    </row>
    <row r="136" ht="15">
      <c r="A136" s="57" t="s">
        <v>979</v>
      </c>
    </row>
    <row r="137" ht="15.75" thickBot="1"/>
    <row r="138" spans="1:11" ht="17.25">
      <c r="A138" t="s">
        <v>900</v>
      </c>
      <c r="G138" s="58"/>
      <c r="H138" s="59"/>
      <c r="I138" s="59"/>
      <c r="J138" s="59"/>
      <c r="K138" s="60"/>
    </row>
    <row r="139" spans="7:11" ht="17.25">
      <c r="G139" s="61"/>
      <c r="H139" s="62"/>
      <c r="I139" s="63" t="s">
        <v>901</v>
      </c>
      <c r="J139" s="63"/>
      <c r="K139" s="64"/>
    </row>
    <row r="140" spans="7:11" ht="17.25">
      <c r="G140" s="163"/>
      <c r="H140" s="164"/>
      <c r="I140" s="164"/>
      <c r="J140" s="164"/>
      <c r="K140" s="165"/>
    </row>
    <row r="141" spans="7:11" ht="17.25">
      <c r="G141" s="61"/>
      <c r="H141" s="62"/>
      <c r="I141" s="63" t="s">
        <v>783</v>
      </c>
      <c r="J141" s="63"/>
      <c r="K141" s="64"/>
    </row>
    <row r="142" spans="7:11" ht="18" thickBot="1">
      <c r="G142" s="166"/>
      <c r="H142" s="167"/>
      <c r="I142" s="167"/>
      <c r="J142" s="167"/>
      <c r="K142" s="168"/>
    </row>
    <row r="144" ht="15.75" thickBot="1">
      <c r="A144" t="s">
        <v>902</v>
      </c>
    </row>
    <row r="145" spans="4:11" ht="15">
      <c r="D145" s="169" t="s">
        <v>918</v>
      </c>
      <c r="E145" s="170"/>
      <c r="G145" s="169" t="s">
        <v>910</v>
      </c>
      <c r="H145" s="170"/>
      <c r="J145" s="182"/>
      <c r="K145" s="177"/>
    </row>
    <row r="146" spans="4:11" ht="15">
      <c r="D146" s="173" t="s">
        <v>234</v>
      </c>
      <c r="E146" s="172"/>
      <c r="G146" s="173" t="s">
        <v>980</v>
      </c>
      <c r="H146" s="172"/>
      <c r="J146" s="178"/>
      <c r="K146" s="179"/>
    </row>
    <row r="147" spans="4:11" ht="15.75" thickBot="1">
      <c r="D147" s="174" t="s">
        <v>981</v>
      </c>
      <c r="E147" s="175"/>
      <c r="G147" s="174" t="s">
        <v>982</v>
      </c>
      <c r="H147" s="175"/>
      <c r="J147" s="180"/>
      <c r="K147" s="181"/>
    </row>
    <row r="148" ht="15.75" thickBot="1"/>
    <row r="149" spans="4:11" ht="15">
      <c r="D149" s="169" t="s">
        <v>919</v>
      </c>
      <c r="E149" s="170"/>
      <c r="G149" s="169" t="s">
        <v>779</v>
      </c>
      <c r="H149" s="170"/>
      <c r="J149" s="182"/>
      <c r="K149" s="177"/>
    </row>
    <row r="150" spans="4:11" ht="15">
      <c r="D150" s="173" t="s">
        <v>983</v>
      </c>
      <c r="E150" s="172"/>
      <c r="G150" s="173" t="s">
        <v>984</v>
      </c>
      <c r="H150" s="172"/>
      <c r="J150" s="178"/>
      <c r="K150" s="179"/>
    </row>
    <row r="151" spans="4:11" ht="15.75" thickBot="1">
      <c r="D151" s="174" t="s">
        <v>936</v>
      </c>
      <c r="E151" s="175"/>
      <c r="G151" s="174" t="s">
        <v>936</v>
      </c>
      <c r="H151" s="175"/>
      <c r="J151" s="180"/>
      <c r="K151" s="181"/>
    </row>
    <row r="152" ht="15.75" thickBot="1"/>
    <row r="153" spans="4:11" ht="15">
      <c r="D153" s="169" t="s">
        <v>923</v>
      </c>
      <c r="E153" s="170"/>
      <c r="G153" s="169" t="s">
        <v>780</v>
      </c>
      <c r="H153" s="170"/>
      <c r="J153" s="176"/>
      <c r="K153" s="177"/>
    </row>
    <row r="154" spans="4:11" ht="15">
      <c r="D154" s="173" t="s">
        <v>985</v>
      </c>
      <c r="E154" s="172"/>
      <c r="G154" s="173" t="s">
        <v>677</v>
      </c>
      <c r="H154" s="172"/>
      <c r="J154" s="178"/>
      <c r="K154" s="179"/>
    </row>
    <row r="155" spans="4:11" ht="15.75" thickBot="1">
      <c r="D155" s="174" t="s">
        <v>986</v>
      </c>
      <c r="E155" s="175"/>
      <c r="G155" s="174" t="s">
        <v>987</v>
      </c>
      <c r="H155" s="175"/>
      <c r="J155" s="180"/>
      <c r="K155" s="181"/>
    </row>
    <row r="156" ht="15.75" thickBot="1"/>
    <row r="157" spans="4:11" ht="15">
      <c r="D157" s="169" t="s">
        <v>904</v>
      </c>
      <c r="E157" s="170"/>
      <c r="G157" s="169" t="s">
        <v>781</v>
      </c>
      <c r="H157" s="170"/>
      <c r="J157" s="182"/>
      <c r="K157" s="177"/>
    </row>
    <row r="158" spans="4:11" ht="15">
      <c r="D158" s="173" t="s">
        <v>984</v>
      </c>
      <c r="E158" s="172"/>
      <c r="G158" s="173" t="s">
        <v>984</v>
      </c>
      <c r="H158" s="172"/>
      <c r="J158" s="178"/>
      <c r="K158" s="179"/>
    </row>
    <row r="159" spans="4:11" ht="15.75" thickBot="1">
      <c r="D159" s="174" t="s">
        <v>936</v>
      </c>
      <c r="E159" s="175"/>
      <c r="G159" s="174" t="s">
        <v>936</v>
      </c>
      <c r="H159" s="175"/>
      <c r="J159" s="180"/>
      <c r="K159" s="181"/>
    </row>
    <row r="162" ht="15">
      <c r="A162" s="57" t="s">
        <v>979</v>
      </c>
    </row>
    <row r="163" ht="15.75" thickBot="1"/>
    <row r="164" spans="1:11" ht="17.25">
      <c r="A164" t="s">
        <v>900</v>
      </c>
      <c r="G164" s="58"/>
      <c r="H164" s="59"/>
      <c r="I164" s="59"/>
      <c r="J164" s="59"/>
      <c r="K164" s="60"/>
    </row>
    <row r="165" spans="7:11" ht="17.25">
      <c r="G165" s="61"/>
      <c r="H165" s="62"/>
      <c r="I165" s="63" t="s">
        <v>901</v>
      </c>
      <c r="J165" s="63"/>
      <c r="K165" s="64"/>
    </row>
    <row r="166" spans="7:11" ht="17.25">
      <c r="G166" s="163"/>
      <c r="H166" s="164"/>
      <c r="I166" s="164"/>
      <c r="J166" s="164"/>
      <c r="K166" s="165"/>
    </row>
    <row r="167" spans="7:11" ht="17.25">
      <c r="G167" s="61"/>
      <c r="H167" s="62"/>
      <c r="I167" s="63" t="s">
        <v>786</v>
      </c>
      <c r="J167" s="63"/>
      <c r="K167" s="64"/>
    </row>
    <row r="168" spans="7:11" ht="18" thickBot="1">
      <c r="G168" s="166"/>
      <c r="H168" s="167"/>
      <c r="I168" s="167"/>
      <c r="J168" s="167"/>
      <c r="K168" s="168"/>
    </row>
    <row r="170" ht="15.75" thickBot="1">
      <c r="A170" t="s">
        <v>902</v>
      </c>
    </row>
    <row r="171" spans="4:11" ht="15">
      <c r="D171" s="169" t="s">
        <v>946</v>
      </c>
      <c r="E171" s="170"/>
      <c r="G171" s="169" t="s">
        <v>918</v>
      </c>
      <c r="H171" s="170"/>
      <c r="J171" s="169" t="s">
        <v>910</v>
      </c>
      <c r="K171" s="170"/>
    </row>
    <row r="172" spans="4:11" ht="15">
      <c r="D172" s="173" t="s">
        <v>44</v>
      </c>
      <c r="E172" s="172"/>
      <c r="G172" s="173" t="s">
        <v>57</v>
      </c>
      <c r="H172" s="172"/>
      <c r="J172" s="173" t="s">
        <v>988</v>
      </c>
      <c r="K172" s="172"/>
    </row>
    <row r="173" spans="4:11" ht="15.75" thickBot="1">
      <c r="D173" s="183" t="s">
        <v>542</v>
      </c>
      <c r="E173" s="175"/>
      <c r="G173" s="183" t="s">
        <v>542</v>
      </c>
      <c r="H173" s="175"/>
      <c r="J173" s="183" t="s">
        <v>581</v>
      </c>
      <c r="K173" s="175"/>
    </row>
    <row r="174" ht="15.75" thickBot="1"/>
    <row r="175" spans="4:11" ht="15">
      <c r="D175" s="169" t="s">
        <v>903</v>
      </c>
      <c r="E175" s="170"/>
      <c r="G175" s="169" t="s">
        <v>919</v>
      </c>
      <c r="H175" s="170"/>
      <c r="J175" s="169" t="s">
        <v>779</v>
      </c>
      <c r="K175" s="170"/>
    </row>
    <row r="176" spans="4:11" ht="15">
      <c r="D176" s="173" t="s">
        <v>9</v>
      </c>
      <c r="E176" s="172"/>
      <c r="G176" s="173" t="s">
        <v>428</v>
      </c>
      <c r="H176" s="172"/>
      <c r="J176" s="173" t="s">
        <v>99</v>
      </c>
      <c r="K176" s="172"/>
    </row>
    <row r="177" spans="4:11" ht="15.75" thickBot="1">
      <c r="D177" s="183" t="s">
        <v>542</v>
      </c>
      <c r="E177" s="175"/>
      <c r="G177" s="183" t="s">
        <v>542</v>
      </c>
      <c r="H177" s="175"/>
      <c r="J177" s="183" t="s">
        <v>542</v>
      </c>
      <c r="K177" s="175"/>
    </row>
    <row r="178" ht="15.75" thickBot="1"/>
    <row r="179" spans="4:11" ht="15">
      <c r="D179" s="169" t="s">
        <v>909</v>
      </c>
      <c r="E179" s="170"/>
      <c r="G179" s="169" t="s">
        <v>923</v>
      </c>
      <c r="H179" s="170"/>
      <c r="J179" s="169" t="s">
        <v>780</v>
      </c>
      <c r="K179" s="170"/>
    </row>
    <row r="180" spans="4:11" ht="15">
      <c r="D180" s="173" t="s">
        <v>190</v>
      </c>
      <c r="E180" s="172"/>
      <c r="G180" s="173" t="s">
        <v>44</v>
      </c>
      <c r="H180" s="172"/>
      <c r="J180" s="173" t="s">
        <v>448</v>
      </c>
      <c r="K180" s="172"/>
    </row>
    <row r="181" spans="4:11" ht="15.75" thickBot="1">
      <c r="D181" s="183" t="s">
        <v>542</v>
      </c>
      <c r="E181" s="175"/>
      <c r="G181" s="183" t="s">
        <v>542</v>
      </c>
      <c r="H181" s="175"/>
      <c r="J181" s="183" t="s">
        <v>542</v>
      </c>
      <c r="K181" s="175"/>
    </row>
    <row r="182" ht="15.75" thickBot="1"/>
    <row r="183" spans="4:11" ht="15">
      <c r="D183" s="169" t="s">
        <v>787</v>
      </c>
      <c r="E183" s="170"/>
      <c r="G183" s="169" t="s">
        <v>904</v>
      </c>
      <c r="H183" s="170"/>
      <c r="J183" s="169" t="s">
        <v>781</v>
      </c>
      <c r="K183" s="170"/>
    </row>
    <row r="184" spans="4:11" ht="15">
      <c r="D184" s="173" t="s">
        <v>235</v>
      </c>
      <c r="E184" s="172"/>
      <c r="G184" s="173" t="s">
        <v>989</v>
      </c>
      <c r="H184" s="172"/>
      <c r="J184" s="173" t="s">
        <v>454</v>
      </c>
      <c r="K184" s="172"/>
    </row>
    <row r="185" spans="4:11" ht="15.75" thickBot="1">
      <c r="D185" s="183" t="s">
        <v>542</v>
      </c>
      <c r="E185" s="175"/>
      <c r="G185" s="183" t="s">
        <v>542</v>
      </c>
      <c r="H185" s="175"/>
      <c r="J185" s="183" t="s">
        <v>542</v>
      </c>
      <c r="K185" s="175"/>
    </row>
  </sheetData>
  <sheetProtection/>
  <mergeCells count="300">
    <mergeCell ref="D185:E185"/>
    <mergeCell ref="G185:H185"/>
    <mergeCell ref="J185:K185"/>
    <mergeCell ref="D183:E183"/>
    <mergeCell ref="G183:H183"/>
    <mergeCell ref="J183:K183"/>
    <mergeCell ref="D184:E184"/>
    <mergeCell ref="G184:H184"/>
    <mergeCell ref="J184:K184"/>
    <mergeCell ref="D180:E180"/>
    <mergeCell ref="G180:H180"/>
    <mergeCell ref="J180:K180"/>
    <mergeCell ref="D181:E181"/>
    <mergeCell ref="G181:H181"/>
    <mergeCell ref="J181:K181"/>
    <mergeCell ref="D177:E177"/>
    <mergeCell ref="G177:H177"/>
    <mergeCell ref="J177:K177"/>
    <mergeCell ref="D179:E179"/>
    <mergeCell ref="G179:H179"/>
    <mergeCell ref="J179:K179"/>
    <mergeCell ref="D175:E175"/>
    <mergeCell ref="G175:H175"/>
    <mergeCell ref="J175:K175"/>
    <mergeCell ref="D176:E176"/>
    <mergeCell ref="G176:H176"/>
    <mergeCell ref="J176:K176"/>
    <mergeCell ref="D172:E172"/>
    <mergeCell ref="G172:H172"/>
    <mergeCell ref="J172:K172"/>
    <mergeCell ref="D173:E173"/>
    <mergeCell ref="G173:H173"/>
    <mergeCell ref="J173:K173"/>
    <mergeCell ref="G168:K168"/>
    <mergeCell ref="D171:E171"/>
    <mergeCell ref="G171:H171"/>
    <mergeCell ref="J171:K171"/>
    <mergeCell ref="D159:E159"/>
    <mergeCell ref="G159:H159"/>
    <mergeCell ref="J159:K159"/>
    <mergeCell ref="G166:K166"/>
    <mergeCell ref="D157:E157"/>
    <mergeCell ref="G157:H157"/>
    <mergeCell ref="J157:K157"/>
    <mergeCell ref="D158:E158"/>
    <mergeCell ref="G158:H158"/>
    <mergeCell ref="J158:K158"/>
    <mergeCell ref="D154:E154"/>
    <mergeCell ref="G154:H154"/>
    <mergeCell ref="J154:K154"/>
    <mergeCell ref="D155:E155"/>
    <mergeCell ref="G155:H155"/>
    <mergeCell ref="J155:K155"/>
    <mergeCell ref="D151:E151"/>
    <mergeCell ref="G151:H151"/>
    <mergeCell ref="J151:K151"/>
    <mergeCell ref="D153:E153"/>
    <mergeCell ref="G153:H153"/>
    <mergeCell ref="J153:K153"/>
    <mergeCell ref="D149:E149"/>
    <mergeCell ref="G149:H149"/>
    <mergeCell ref="J149:K149"/>
    <mergeCell ref="D150:E150"/>
    <mergeCell ref="G150:H150"/>
    <mergeCell ref="J150:K150"/>
    <mergeCell ref="D146:E146"/>
    <mergeCell ref="G146:H146"/>
    <mergeCell ref="J146:K146"/>
    <mergeCell ref="D147:E147"/>
    <mergeCell ref="G147:H147"/>
    <mergeCell ref="J147:K147"/>
    <mergeCell ref="G142:K142"/>
    <mergeCell ref="D145:E145"/>
    <mergeCell ref="G145:H145"/>
    <mergeCell ref="J145:K145"/>
    <mergeCell ref="D133:E133"/>
    <mergeCell ref="G133:H133"/>
    <mergeCell ref="J133:K133"/>
    <mergeCell ref="G140:K140"/>
    <mergeCell ref="D131:E131"/>
    <mergeCell ref="G131:H131"/>
    <mergeCell ref="J131:K131"/>
    <mergeCell ref="D132:E132"/>
    <mergeCell ref="G132:H132"/>
    <mergeCell ref="J132:K132"/>
    <mergeCell ref="D128:E128"/>
    <mergeCell ref="G128:H128"/>
    <mergeCell ref="J128:K128"/>
    <mergeCell ref="D129:E129"/>
    <mergeCell ref="G129:H129"/>
    <mergeCell ref="J129:K129"/>
    <mergeCell ref="D125:E125"/>
    <mergeCell ref="G125:H125"/>
    <mergeCell ref="J125:K125"/>
    <mergeCell ref="D127:E127"/>
    <mergeCell ref="G127:H127"/>
    <mergeCell ref="J127:K127"/>
    <mergeCell ref="D123:E123"/>
    <mergeCell ref="G123:H123"/>
    <mergeCell ref="J123:K123"/>
    <mergeCell ref="D124:E124"/>
    <mergeCell ref="G124:H124"/>
    <mergeCell ref="J124:K124"/>
    <mergeCell ref="D120:E120"/>
    <mergeCell ref="G120:H120"/>
    <mergeCell ref="J120:K120"/>
    <mergeCell ref="D121:E121"/>
    <mergeCell ref="G121:H121"/>
    <mergeCell ref="J121:K121"/>
    <mergeCell ref="D117:E117"/>
    <mergeCell ref="G117:H117"/>
    <mergeCell ref="J117:K117"/>
    <mergeCell ref="D119:E119"/>
    <mergeCell ref="G119:H119"/>
    <mergeCell ref="J119:K119"/>
    <mergeCell ref="D115:E115"/>
    <mergeCell ref="G115:H115"/>
    <mergeCell ref="J115:K115"/>
    <mergeCell ref="D116:E116"/>
    <mergeCell ref="G116:H116"/>
    <mergeCell ref="J116:K116"/>
    <mergeCell ref="D112:E112"/>
    <mergeCell ref="G112:H112"/>
    <mergeCell ref="J112:K112"/>
    <mergeCell ref="D113:E113"/>
    <mergeCell ref="G113:H113"/>
    <mergeCell ref="J113:K113"/>
    <mergeCell ref="G108:K108"/>
    <mergeCell ref="D111:E111"/>
    <mergeCell ref="G111:H111"/>
    <mergeCell ref="J111:K111"/>
    <mergeCell ref="D99:E99"/>
    <mergeCell ref="G99:H99"/>
    <mergeCell ref="J99:K99"/>
    <mergeCell ref="G106:K106"/>
    <mergeCell ref="D97:E97"/>
    <mergeCell ref="G97:H97"/>
    <mergeCell ref="J97:K97"/>
    <mergeCell ref="D98:E98"/>
    <mergeCell ref="G98:H98"/>
    <mergeCell ref="J98:K98"/>
    <mergeCell ref="D94:E94"/>
    <mergeCell ref="G94:H94"/>
    <mergeCell ref="J94:K94"/>
    <mergeCell ref="D95:E95"/>
    <mergeCell ref="G95:H95"/>
    <mergeCell ref="J95:K95"/>
    <mergeCell ref="D91:E91"/>
    <mergeCell ref="G91:H91"/>
    <mergeCell ref="J91:K91"/>
    <mergeCell ref="D93:E93"/>
    <mergeCell ref="G93:H93"/>
    <mergeCell ref="J93:K93"/>
    <mergeCell ref="D89:E89"/>
    <mergeCell ref="G89:H89"/>
    <mergeCell ref="J89:K89"/>
    <mergeCell ref="D90:E90"/>
    <mergeCell ref="G90:H90"/>
    <mergeCell ref="J90:K90"/>
    <mergeCell ref="D86:E86"/>
    <mergeCell ref="G86:H86"/>
    <mergeCell ref="J86:K86"/>
    <mergeCell ref="D87:E87"/>
    <mergeCell ref="G87:H87"/>
    <mergeCell ref="J87:K87"/>
    <mergeCell ref="D83:E83"/>
    <mergeCell ref="G83:H83"/>
    <mergeCell ref="J83:K83"/>
    <mergeCell ref="D85:E85"/>
    <mergeCell ref="G85:H85"/>
    <mergeCell ref="J85:K85"/>
    <mergeCell ref="D81:E81"/>
    <mergeCell ref="G81:H81"/>
    <mergeCell ref="J81:K81"/>
    <mergeCell ref="D82:E82"/>
    <mergeCell ref="G82:H82"/>
    <mergeCell ref="J82:K82"/>
    <mergeCell ref="D78:E78"/>
    <mergeCell ref="G78:H78"/>
    <mergeCell ref="J78:K78"/>
    <mergeCell ref="D79:E79"/>
    <mergeCell ref="G79:H79"/>
    <mergeCell ref="J79:K79"/>
    <mergeCell ref="G74:K74"/>
    <mergeCell ref="D77:E77"/>
    <mergeCell ref="G77:H77"/>
    <mergeCell ref="J77:K77"/>
    <mergeCell ref="D67:E67"/>
    <mergeCell ref="G67:H67"/>
    <mergeCell ref="J67:K67"/>
    <mergeCell ref="G72:K72"/>
    <mergeCell ref="D65:E65"/>
    <mergeCell ref="G65:H65"/>
    <mergeCell ref="J65:K65"/>
    <mergeCell ref="D66:E66"/>
    <mergeCell ref="G66:H66"/>
    <mergeCell ref="J66:K66"/>
    <mergeCell ref="D62:E62"/>
    <mergeCell ref="G62:H62"/>
    <mergeCell ref="J62:K62"/>
    <mergeCell ref="D63:E63"/>
    <mergeCell ref="G63:H63"/>
    <mergeCell ref="J63:K63"/>
    <mergeCell ref="D59:E59"/>
    <mergeCell ref="G59:H59"/>
    <mergeCell ref="J59:K59"/>
    <mergeCell ref="D61:E61"/>
    <mergeCell ref="G61:H61"/>
    <mergeCell ref="J61:K61"/>
    <mergeCell ref="D57:E57"/>
    <mergeCell ref="G57:H57"/>
    <mergeCell ref="J57:K57"/>
    <mergeCell ref="D58:E58"/>
    <mergeCell ref="G58:H58"/>
    <mergeCell ref="J58:K58"/>
    <mergeCell ref="D54:E54"/>
    <mergeCell ref="G54:H54"/>
    <mergeCell ref="J54:K54"/>
    <mergeCell ref="D55:E55"/>
    <mergeCell ref="G55:H55"/>
    <mergeCell ref="J55:K55"/>
    <mergeCell ref="D51:E51"/>
    <mergeCell ref="G51:H51"/>
    <mergeCell ref="J51:K51"/>
    <mergeCell ref="D53:E53"/>
    <mergeCell ref="G53:H53"/>
    <mergeCell ref="J53:K53"/>
    <mergeCell ref="D49:E49"/>
    <mergeCell ref="G49:H49"/>
    <mergeCell ref="J49:K49"/>
    <mergeCell ref="D50:E50"/>
    <mergeCell ref="G50:H50"/>
    <mergeCell ref="J50:K50"/>
    <mergeCell ref="G40:K40"/>
    <mergeCell ref="D46:E46"/>
    <mergeCell ref="G46:H46"/>
    <mergeCell ref="J46:K46"/>
    <mergeCell ref="D47:E47"/>
    <mergeCell ref="G47:H47"/>
    <mergeCell ref="J47:K47"/>
    <mergeCell ref="D32:E32"/>
    <mergeCell ref="G32:H32"/>
    <mergeCell ref="J32:K32"/>
    <mergeCell ref="G42:K42"/>
    <mergeCell ref="D45:E45"/>
    <mergeCell ref="G45:H45"/>
    <mergeCell ref="J45:K45"/>
    <mergeCell ref="D33:E33"/>
    <mergeCell ref="G33:H33"/>
    <mergeCell ref="J33:K33"/>
    <mergeCell ref="D29:E29"/>
    <mergeCell ref="G29:H29"/>
    <mergeCell ref="J29:K29"/>
    <mergeCell ref="D31:E31"/>
    <mergeCell ref="G31:H31"/>
    <mergeCell ref="J31:K31"/>
    <mergeCell ref="D27:E27"/>
    <mergeCell ref="G27:H27"/>
    <mergeCell ref="J27:K27"/>
    <mergeCell ref="D28:E28"/>
    <mergeCell ref="G28:H28"/>
    <mergeCell ref="J28:K28"/>
    <mergeCell ref="D24:E24"/>
    <mergeCell ref="G24:H24"/>
    <mergeCell ref="J24:K24"/>
    <mergeCell ref="D25:E25"/>
    <mergeCell ref="G25:H25"/>
    <mergeCell ref="J25:K25"/>
    <mergeCell ref="D21:E21"/>
    <mergeCell ref="G21:H21"/>
    <mergeCell ref="J21:K21"/>
    <mergeCell ref="D23:E23"/>
    <mergeCell ref="G23:H23"/>
    <mergeCell ref="J23:K23"/>
    <mergeCell ref="D19:E19"/>
    <mergeCell ref="G19:H19"/>
    <mergeCell ref="J19:K19"/>
    <mergeCell ref="D20:E20"/>
    <mergeCell ref="G20:H20"/>
    <mergeCell ref="J20:K20"/>
    <mergeCell ref="D16:E16"/>
    <mergeCell ref="G16:H16"/>
    <mergeCell ref="J16:K16"/>
    <mergeCell ref="D17:E17"/>
    <mergeCell ref="G17:H17"/>
    <mergeCell ref="J17:K17"/>
    <mergeCell ref="D13:E13"/>
    <mergeCell ref="G13:H13"/>
    <mergeCell ref="J13:K13"/>
    <mergeCell ref="D15:E15"/>
    <mergeCell ref="G15:H15"/>
    <mergeCell ref="J15:K15"/>
    <mergeCell ref="G6:K6"/>
    <mergeCell ref="G8:K8"/>
    <mergeCell ref="D11:E11"/>
    <mergeCell ref="G11:H11"/>
    <mergeCell ref="J11:K11"/>
    <mergeCell ref="D12:E12"/>
    <mergeCell ref="G12:H12"/>
    <mergeCell ref="J12:K12"/>
  </mergeCells>
  <printOptions/>
  <pageMargins left="0.48" right="0.42" top="0.46" bottom="0.61" header="0.31" footer="0.33"/>
  <pageSetup horizontalDpi="600" verticalDpi="600" orientation="portrait" paperSize="9" scale="87" r:id="rId1"/>
  <rowBreaks count="4" manualBreakCount="4">
    <brk id="35" max="255" man="1"/>
    <brk id="68" max="10" man="1"/>
    <brk id="101" max="10" man="1"/>
    <brk id="135" max="10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N17" sqref="N17"/>
    </sheetView>
  </sheetViews>
  <sheetFormatPr defaultColWidth="9.00390625" defaultRowHeight="15.75"/>
  <cols>
    <col min="1" max="1" width="7.75390625" style="0" customWidth="1"/>
    <col min="2" max="2" width="21.375" style="0" customWidth="1"/>
    <col min="3" max="3" width="19.00390625" style="0" customWidth="1"/>
    <col min="4" max="9" width="4.75390625" style="0" customWidth="1"/>
  </cols>
  <sheetData>
    <row r="1" spans="1:9" ht="17.25">
      <c r="A1" s="135"/>
      <c r="B1" s="135" t="s">
        <v>371</v>
      </c>
      <c r="D1" s="135"/>
      <c r="E1" s="135"/>
      <c r="F1" s="135"/>
      <c r="G1" s="135"/>
      <c r="H1" s="135"/>
      <c r="I1" s="135"/>
    </row>
    <row r="2" spans="2:9" ht="17.25">
      <c r="B2" s="136" t="s">
        <v>1297</v>
      </c>
      <c r="C2" s="135"/>
      <c r="D2" s="135"/>
      <c r="E2" s="135"/>
      <c r="F2" s="135"/>
      <c r="G2" s="135"/>
      <c r="H2" s="135"/>
      <c r="I2" s="135"/>
    </row>
    <row r="3" spans="1:9" ht="18">
      <c r="A3" s="137"/>
      <c r="B3" s="138"/>
      <c r="C3" s="138"/>
      <c r="D3" s="138"/>
      <c r="E3" s="138"/>
      <c r="F3" s="138"/>
      <c r="G3" s="138"/>
      <c r="H3" s="15"/>
      <c r="I3" s="15"/>
    </row>
    <row r="4" spans="2:8" ht="17.25">
      <c r="B4" s="139" t="s">
        <v>212</v>
      </c>
      <c r="C4" s="22"/>
      <c r="D4" s="21"/>
      <c r="E4" s="21"/>
      <c r="F4" s="21"/>
      <c r="G4" s="21"/>
      <c r="H4" s="21"/>
    </row>
    <row r="5" spans="1:9" ht="15">
      <c r="A5" s="140"/>
      <c r="B5" s="140"/>
      <c r="C5" s="141"/>
      <c r="D5" s="141" t="s">
        <v>2</v>
      </c>
      <c r="E5" s="141" t="s">
        <v>3</v>
      </c>
      <c r="F5" s="141" t="s">
        <v>4</v>
      </c>
      <c r="G5" s="141" t="s">
        <v>5</v>
      </c>
      <c r="H5" s="141" t="s">
        <v>6</v>
      </c>
      <c r="I5" s="141" t="s">
        <v>7</v>
      </c>
    </row>
    <row r="6" spans="1:10" ht="15">
      <c r="A6" s="22">
        <v>1</v>
      </c>
      <c r="B6" s="21" t="s">
        <v>1136</v>
      </c>
      <c r="C6" s="77" t="s">
        <v>1137</v>
      </c>
      <c r="D6" s="21">
        <v>50</v>
      </c>
      <c r="E6" s="21">
        <v>46</v>
      </c>
      <c r="F6" s="21">
        <v>0</v>
      </c>
      <c r="G6" s="21">
        <v>4</v>
      </c>
      <c r="H6" s="21">
        <v>4</v>
      </c>
      <c r="I6" s="21">
        <v>142</v>
      </c>
      <c r="J6" s="21" t="s">
        <v>1331</v>
      </c>
    </row>
    <row r="7" spans="1:10" ht="15">
      <c r="A7" s="22">
        <v>2</v>
      </c>
      <c r="B7" s="21" t="s">
        <v>1313</v>
      </c>
      <c r="C7" s="77" t="s">
        <v>118</v>
      </c>
      <c r="D7" s="21">
        <v>50</v>
      </c>
      <c r="E7" s="21">
        <v>34</v>
      </c>
      <c r="F7" s="21">
        <v>1</v>
      </c>
      <c r="G7" s="21">
        <v>15</v>
      </c>
      <c r="H7" s="21">
        <v>15</v>
      </c>
      <c r="I7" s="21">
        <v>119</v>
      </c>
      <c r="J7" s="21" t="s">
        <v>1331</v>
      </c>
    </row>
    <row r="8" spans="1:9" ht="15">
      <c r="A8" s="22">
        <v>3</v>
      </c>
      <c r="B8" s="21" t="s">
        <v>1314</v>
      </c>
      <c r="C8" s="77" t="s">
        <v>11</v>
      </c>
      <c r="D8" s="21">
        <v>50</v>
      </c>
      <c r="E8" s="21">
        <v>34</v>
      </c>
      <c r="F8" s="21">
        <v>0</v>
      </c>
      <c r="G8" s="21">
        <v>16</v>
      </c>
      <c r="H8" s="21">
        <v>16</v>
      </c>
      <c r="I8" s="21">
        <v>118</v>
      </c>
    </row>
    <row r="9" spans="1:9" ht="15">
      <c r="A9" s="22">
        <v>4</v>
      </c>
      <c r="B9" s="21" t="s">
        <v>1315</v>
      </c>
      <c r="C9" s="77" t="s">
        <v>1234</v>
      </c>
      <c r="D9" s="21">
        <v>50</v>
      </c>
      <c r="E9" s="21">
        <v>28</v>
      </c>
      <c r="F9" s="21">
        <v>0</v>
      </c>
      <c r="G9" s="21">
        <v>22</v>
      </c>
      <c r="H9" s="21">
        <v>22</v>
      </c>
      <c r="I9" s="21">
        <v>106</v>
      </c>
    </row>
    <row r="10" spans="1:9" ht="15">
      <c r="A10" s="22">
        <v>5</v>
      </c>
      <c r="B10" s="21" t="s">
        <v>1263</v>
      </c>
      <c r="C10" s="77" t="s">
        <v>522</v>
      </c>
      <c r="D10" s="21">
        <v>49</v>
      </c>
      <c r="E10" s="21">
        <v>29</v>
      </c>
      <c r="F10" s="21">
        <v>1</v>
      </c>
      <c r="G10" s="21">
        <v>19</v>
      </c>
      <c r="H10" s="21">
        <v>16</v>
      </c>
      <c r="I10" s="21">
        <v>105</v>
      </c>
    </row>
    <row r="11" spans="1:9" ht="15">
      <c r="A11" s="22">
        <v>6</v>
      </c>
      <c r="B11" s="21" t="s">
        <v>1316</v>
      </c>
      <c r="C11" s="77" t="s">
        <v>1298</v>
      </c>
      <c r="D11" s="21">
        <v>49</v>
      </c>
      <c r="E11" s="21">
        <v>26</v>
      </c>
      <c r="F11" s="21">
        <v>0</v>
      </c>
      <c r="G11" s="21">
        <v>23</v>
      </c>
      <c r="H11" s="21">
        <v>23</v>
      </c>
      <c r="I11" s="21">
        <v>101</v>
      </c>
    </row>
    <row r="12" spans="1:9" ht="15">
      <c r="A12" s="22">
        <v>7</v>
      </c>
      <c r="B12" s="21" t="s">
        <v>1317</v>
      </c>
      <c r="C12" s="77" t="s">
        <v>1194</v>
      </c>
      <c r="D12" s="21">
        <v>50</v>
      </c>
      <c r="E12" s="21">
        <v>20</v>
      </c>
      <c r="F12" s="21">
        <v>2</v>
      </c>
      <c r="G12" s="21">
        <v>28</v>
      </c>
      <c r="H12" s="21">
        <v>25</v>
      </c>
      <c r="I12" s="21">
        <v>89</v>
      </c>
    </row>
    <row r="13" spans="1:9" ht="15">
      <c r="A13" s="22">
        <v>8</v>
      </c>
      <c r="B13" s="21" t="s">
        <v>1268</v>
      </c>
      <c r="C13" s="77" t="s">
        <v>1195</v>
      </c>
      <c r="D13" s="21">
        <v>45</v>
      </c>
      <c r="E13" s="21">
        <v>21</v>
      </c>
      <c r="F13" s="21">
        <v>0</v>
      </c>
      <c r="G13" s="21">
        <v>24</v>
      </c>
      <c r="H13" s="21">
        <v>21</v>
      </c>
      <c r="I13" s="21">
        <v>84</v>
      </c>
    </row>
    <row r="14" spans="1:9" ht="15">
      <c r="A14" s="22">
        <v>9</v>
      </c>
      <c r="B14" s="21" t="s">
        <v>1270</v>
      </c>
      <c r="C14" s="77" t="s">
        <v>23</v>
      </c>
      <c r="D14" s="21">
        <v>50</v>
      </c>
      <c r="E14" s="21">
        <v>16</v>
      </c>
      <c r="F14" s="21">
        <v>0</v>
      </c>
      <c r="G14" s="21">
        <v>34</v>
      </c>
      <c r="H14" s="21">
        <v>34</v>
      </c>
      <c r="I14" s="21">
        <v>82</v>
      </c>
    </row>
    <row r="15" spans="1:9" ht="15">
      <c r="A15" s="22">
        <v>10</v>
      </c>
      <c r="B15" s="21" t="s">
        <v>1269</v>
      </c>
      <c r="C15" s="77" t="s">
        <v>1071</v>
      </c>
      <c r="D15" s="21">
        <v>50</v>
      </c>
      <c r="E15" s="21">
        <v>14</v>
      </c>
      <c r="F15" s="21">
        <v>2</v>
      </c>
      <c r="G15" s="21">
        <v>34</v>
      </c>
      <c r="H15" s="21">
        <v>34</v>
      </c>
      <c r="I15" s="21">
        <v>80</v>
      </c>
    </row>
    <row r="16" spans="1:9" ht="15">
      <c r="A16" s="22">
        <v>11</v>
      </c>
      <c r="B16" s="21" t="s">
        <v>1318</v>
      </c>
      <c r="C16" s="77" t="s">
        <v>1299</v>
      </c>
      <c r="D16" s="21">
        <v>49</v>
      </c>
      <c r="E16" s="21">
        <v>20</v>
      </c>
      <c r="F16" s="21">
        <v>0</v>
      </c>
      <c r="G16" s="21">
        <v>29</v>
      </c>
      <c r="H16" s="21">
        <v>7</v>
      </c>
      <c r="I16" s="21">
        <v>67</v>
      </c>
    </row>
    <row r="17" spans="1:9" ht="15">
      <c r="A17" s="22">
        <v>12</v>
      </c>
      <c r="B17" s="21" t="s">
        <v>1319</v>
      </c>
      <c r="C17" s="77" t="s">
        <v>1300</v>
      </c>
      <c r="D17" s="21">
        <v>46</v>
      </c>
      <c r="E17" s="21">
        <v>15</v>
      </c>
      <c r="F17" s="21">
        <v>0</v>
      </c>
      <c r="G17" s="21">
        <v>31</v>
      </c>
      <c r="H17" s="21">
        <v>11</v>
      </c>
      <c r="I17" s="21">
        <v>56</v>
      </c>
    </row>
    <row r="18" ht="15">
      <c r="A18" s="21"/>
    </row>
    <row r="19" spans="1:2" ht="17.25">
      <c r="A19" s="21"/>
      <c r="B19" s="139" t="s">
        <v>221</v>
      </c>
    </row>
    <row r="20" spans="1:9" ht="15">
      <c r="A20" s="140"/>
      <c r="B20" s="140"/>
      <c r="C20" s="141"/>
      <c r="D20" s="141" t="s">
        <v>2</v>
      </c>
      <c r="E20" s="141" t="s">
        <v>3</v>
      </c>
      <c r="F20" s="141" t="s">
        <v>4</v>
      </c>
      <c r="G20" s="141" t="s">
        <v>5</v>
      </c>
      <c r="H20" s="141" t="s">
        <v>6</v>
      </c>
      <c r="I20" s="141" t="s">
        <v>7</v>
      </c>
    </row>
    <row r="21" spans="1:10" ht="15">
      <c r="A21" s="22">
        <v>1</v>
      </c>
      <c r="B21" s="21" t="s">
        <v>1152</v>
      </c>
      <c r="C21" s="77" t="s">
        <v>1153</v>
      </c>
      <c r="D21" s="21">
        <v>50</v>
      </c>
      <c r="E21" s="21">
        <v>37</v>
      </c>
      <c r="F21" s="21">
        <v>3</v>
      </c>
      <c r="G21" s="21">
        <v>10</v>
      </c>
      <c r="H21" s="21">
        <v>10</v>
      </c>
      <c r="I21" s="21">
        <v>127</v>
      </c>
      <c r="J21" s="21" t="s">
        <v>1331</v>
      </c>
    </row>
    <row r="22" spans="1:10" ht="15">
      <c r="A22" s="22">
        <v>2</v>
      </c>
      <c r="B22" s="21" t="s">
        <v>1236</v>
      </c>
      <c r="C22" s="77" t="s">
        <v>38</v>
      </c>
      <c r="D22" s="21">
        <v>50</v>
      </c>
      <c r="E22" s="21">
        <v>23</v>
      </c>
      <c r="F22" s="21">
        <v>6</v>
      </c>
      <c r="G22" s="21">
        <v>21</v>
      </c>
      <c r="H22" s="21">
        <v>21</v>
      </c>
      <c r="I22" s="21">
        <v>102</v>
      </c>
      <c r="J22" s="21" t="s">
        <v>1331</v>
      </c>
    </row>
    <row r="23" spans="1:9" ht="15">
      <c r="A23" s="22">
        <v>3</v>
      </c>
      <c r="B23" s="21" t="s">
        <v>1320</v>
      </c>
      <c r="C23" s="77" t="s">
        <v>1301</v>
      </c>
      <c r="D23" s="21">
        <v>50</v>
      </c>
      <c r="E23" s="21">
        <v>25</v>
      </c>
      <c r="F23" s="21">
        <v>1</v>
      </c>
      <c r="G23" s="21">
        <v>24</v>
      </c>
      <c r="H23" s="21">
        <v>24</v>
      </c>
      <c r="I23" s="21">
        <v>101</v>
      </c>
    </row>
    <row r="24" spans="1:9" ht="15">
      <c r="A24" s="22">
        <v>4</v>
      </c>
      <c r="B24" s="21" t="s">
        <v>16</v>
      </c>
      <c r="C24" s="77" t="s">
        <v>1277</v>
      </c>
      <c r="D24" s="21">
        <v>50</v>
      </c>
      <c r="E24" s="21">
        <v>23</v>
      </c>
      <c r="F24" s="21">
        <v>5</v>
      </c>
      <c r="G24" s="21">
        <v>22</v>
      </c>
      <c r="H24" s="21">
        <v>22</v>
      </c>
      <c r="I24" s="21">
        <v>101</v>
      </c>
    </row>
    <row r="25" spans="1:9" ht="15">
      <c r="A25" s="22">
        <v>5</v>
      </c>
      <c r="B25" s="21" t="s">
        <v>1321</v>
      </c>
      <c r="C25" s="77" t="s">
        <v>1302</v>
      </c>
      <c r="D25" s="21">
        <v>50</v>
      </c>
      <c r="E25" s="21">
        <v>26</v>
      </c>
      <c r="F25" s="21">
        <v>2</v>
      </c>
      <c r="G25" s="21">
        <v>22</v>
      </c>
      <c r="H25" s="21">
        <v>19</v>
      </c>
      <c r="I25" s="21">
        <v>101</v>
      </c>
    </row>
    <row r="26" spans="1:9" ht="15">
      <c r="A26" s="22">
        <v>6</v>
      </c>
      <c r="B26" s="21" t="s">
        <v>1322</v>
      </c>
      <c r="C26" s="77" t="s">
        <v>1303</v>
      </c>
      <c r="D26" s="21">
        <v>50</v>
      </c>
      <c r="E26" s="21">
        <v>23</v>
      </c>
      <c r="F26" s="21">
        <v>5</v>
      </c>
      <c r="G26" s="21">
        <v>22</v>
      </c>
      <c r="H26" s="21">
        <v>21</v>
      </c>
      <c r="I26" s="21">
        <v>100</v>
      </c>
    </row>
    <row r="27" spans="1:9" ht="15">
      <c r="A27" s="22">
        <v>7</v>
      </c>
      <c r="B27" s="21" t="s">
        <v>1218</v>
      </c>
      <c r="C27" s="77" t="s">
        <v>551</v>
      </c>
      <c r="D27" s="21">
        <v>50</v>
      </c>
      <c r="E27" s="21">
        <v>18</v>
      </c>
      <c r="F27" s="21">
        <v>1</v>
      </c>
      <c r="G27" s="21">
        <v>31</v>
      </c>
      <c r="H27" s="21">
        <v>31</v>
      </c>
      <c r="I27" s="21">
        <v>87</v>
      </c>
    </row>
    <row r="28" spans="1:9" ht="15">
      <c r="A28" s="22">
        <v>8</v>
      </c>
      <c r="B28" s="21" t="s">
        <v>1283</v>
      </c>
      <c r="C28" s="77" t="s">
        <v>57</v>
      </c>
      <c r="D28" s="21">
        <v>50</v>
      </c>
      <c r="E28" s="21">
        <v>17</v>
      </c>
      <c r="F28" s="21">
        <v>3</v>
      </c>
      <c r="G28" s="21">
        <v>30</v>
      </c>
      <c r="H28" s="21">
        <v>30</v>
      </c>
      <c r="I28" s="21">
        <v>87</v>
      </c>
    </row>
    <row r="29" spans="1:9" ht="15">
      <c r="A29" s="22"/>
      <c r="B29" s="21"/>
      <c r="C29" s="77"/>
      <c r="D29" s="21"/>
      <c r="E29" s="21"/>
      <c r="F29" s="21"/>
      <c r="G29" s="21"/>
      <c r="H29" s="21"/>
      <c r="I29" s="21"/>
    </row>
    <row r="30" spans="1:2" ht="17.25">
      <c r="A30" s="21"/>
      <c r="B30" s="139" t="s">
        <v>276</v>
      </c>
    </row>
    <row r="31" spans="1:9" ht="15">
      <c r="A31" s="140"/>
      <c r="B31" s="140"/>
      <c r="C31" s="141"/>
      <c r="D31" s="141" t="s">
        <v>2</v>
      </c>
      <c r="E31" s="141" t="s">
        <v>3</v>
      </c>
      <c r="F31" s="141" t="s">
        <v>4</v>
      </c>
      <c r="G31" s="141" t="s">
        <v>5</v>
      </c>
      <c r="H31" s="141" t="s">
        <v>6</v>
      </c>
      <c r="I31" s="141" t="s">
        <v>7</v>
      </c>
    </row>
    <row r="32" spans="1:10" ht="15">
      <c r="A32" s="22">
        <v>1</v>
      </c>
      <c r="B32" s="21" t="s">
        <v>1323</v>
      </c>
      <c r="C32" s="77" t="s">
        <v>1219</v>
      </c>
      <c r="D32" s="21">
        <v>50</v>
      </c>
      <c r="E32" s="21">
        <v>30</v>
      </c>
      <c r="F32" s="21">
        <v>2</v>
      </c>
      <c r="G32" s="21">
        <v>18</v>
      </c>
      <c r="H32" s="21">
        <v>27</v>
      </c>
      <c r="I32" s="21">
        <v>121</v>
      </c>
      <c r="J32" s="21" t="s">
        <v>1331</v>
      </c>
    </row>
    <row r="33" spans="1:10" ht="15">
      <c r="A33" s="22">
        <v>2</v>
      </c>
      <c r="B33" s="21" t="s">
        <v>1324</v>
      </c>
      <c r="C33" s="77" t="s">
        <v>1304</v>
      </c>
      <c r="D33" s="21">
        <v>50</v>
      </c>
      <c r="E33" s="21">
        <v>31</v>
      </c>
      <c r="F33" s="21">
        <v>3</v>
      </c>
      <c r="G33" s="21">
        <v>16</v>
      </c>
      <c r="H33" s="21">
        <v>13</v>
      </c>
      <c r="I33" s="21">
        <v>112</v>
      </c>
      <c r="J33" s="21" t="s">
        <v>1332</v>
      </c>
    </row>
    <row r="34" spans="1:9" ht="15">
      <c r="A34" s="22">
        <v>3</v>
      </c>
      <c r="B34" s="21" t="s">
        <v>1325</v>
      </c>
      <c r="C34" s="77" t="s">
        <v>1305</v>
      </c>
      <c r="D34" s="21">
        <v>49</v>
      </c>
      <c r="E34" s="21">
        <v>29</v>
      </c>
      <c r="F34" s="21">
        <v>4</v>
      </c>
      <c r="G34" s="21">
        <v>16</v>
      </c>
      <c r="H34" s="21">
        <v>16</v>
      </c>
      <c r="I34" s="21">
        <v>111</v>
      </c>
    </row>
    <row r="35" spans="1:9" ht="15">
      <c r="A35" s="22">
        <v>4</v>
      </c>
      <c r="B35" s="21" t="s">
        <v>1326</v>
      </c>
      <c r="C35" s="77" t="s">
        <v>1306</v>
      </c>
      <c r="D35" s="21">
        <v>48</v>
      </c>
      <c r="E35" s="21">
        <v>26</v>
      </c>
      <c r="F35" s="21">
        <v>0</v>
      </c>
      <c r="G35" s="21">
        <v>22</v>
      </c>
      <c r="H35" s="21">
        <v>32</v>
      </c>
      <c r="I35" s="21">
        <v>110</v>
      </c>
    </row>
    <row r="36" spans="1:9" ht="15">
      <c r="A36" s="22">
        <v>5</v>
      </c>
      <c r="B36" s="21" t="s">
        <v>1281</v>
      </c>
      <c r="C36" s="77" t="s">
        <v>1307</v>
      </c>
      <c r="D36" s="21">
        <v>45</v>
      </c>
      <c r="E36" s="21">
        <v>34</v>
      </c>
      <c r="F36" s="21">
        <v>1</v>
      </c>
      <c r="G36" s="21">
        <v>10</v>
      </c>
      <c r="H36" s="21">
        <v>4</v>
      </c>
      <c r="I36" s="21">
        <v>108</v>
      </c>
    </row>
    <row r="37" spans="1:9" ht="15">
      <c r="A37" s="22">
        <v>6</v>
      </c>
      <c r="B37" s="21" t="s">
        <v>1095</v>
      </c>
      <c r="C37" s="77" t="s">
        <v>190</v>
      </c>
      <c r="D37" s="21">
        <v>47</v>
      </c>
      <c r="E37" s="21">
        <v>29</v>
      </c>
      <c r="F37" s="21">
        <v>2</v>
      </c>
      <c r="G37" s="21">
        <v>16</v>
      </c>
      <c r="H37" s="21">
        <v>13</v>
      </c>
      <c r="I37" s="21">
        <v>104</v>
      </c>
    </row>
    <row r="38" spans="1:9" ht="15">
      <c r="A38" s="22">
        <v>7</v>
      </c>
      <c r="B38" s="21" t="s">
        <v>1327</v>
      </c>
      <c r="C38" s="77" t="s">
        <v>1308</v>
      </c>
      <c r="D38" s="21">
        <v>47</v>
      </c>
      <c r="E38" s="21">
        <v>20</v>
      </c>
      <c r="F38" s="21">
        <v>3</v>
      </c>
      <c r="G38" s="21">
        <v>24</v>
      </c>
      <c r="H38" s="21">
        <v>30</v>
      </c>
      <c r="I38" s="21">
        <v>96</v>
      </c>
    </row>
    <row r="39" spans="1:9" ht="15">
      <c r="A39" s="22">
        <v>8</v>
      </c>
      <c r="B39" s="21" t="s">
        <v>1286</v>
      </c>
      <c r="C39" s="77" t="s">
        <v>1309</v>
      </c>
      <c r="D39" s="21">
        <v>42</v>
      </c>
      <c r="E39" s="21">
        <v>19</v>
      </c>
      <c r="F39" s="21">
        <v>4</v>
      </c>
      <c r="G39" s="21">
        <v>19</v>
      </c>
      <c r="H39" s="21">
        <v>19</v>
      </c>
      <c r="I39" s="21">
        <v>84</v>
      </c>
    </row>
    <row r="40" spans="1:9" ht="15">
      <c r="A40" s="22">
        <v>9</v>
      </c>
      <c r="B40" s="21" t="s">
        <v>1248</v>
      </c>
      <c r="C40" s="77" t="s">
        <v>1310</v>
      </c>
      <c r="D40" s="21">
        <v>50</v>
      </c>
      <c r="E40" s="21">
        <v>12</v>
      </c>
      <c r="F40" s="21">
        <v>3</v>
      </c>
      <c r="G40" s="21">
        <v>35</v>
      </c>
      <c r="H40" s="21">
        <v>33</v>
      </c>
      <c r="I40" s="21">
        <v>75</v>
      </c>
    </row>
    <row r="41" spans="1:9" ht="15">
      <c r="A41" s="22">
        <v>10</v>
      </c>
      <c r="B41" s="21" t="s">
        <v>1328</v>
      </c>
      <c r="C41" s="77" t="s">
        <v>1305</v>
      </c>
      <c r="D41" s="21">
        <v>50</v>
      </c>
      <c r="E41" s="21">
        <v>7</v>
      </c>
      <c r="F41" s="21">
        <v>1</v>
      </c>
      <c r="G41" s="21">
        <v>42</v>
      </c>
      <c r="H41" s="21">
        <v>42</v>
      </c>
      <c r="I41" s="21">
        <v>65</v>
      </c>
    </row>
    <row r="42" spans="1:9" ht="15">
      <c r="A42" s="22">
        <v>11</v>
      </c>
      <c r="B42" s="21" t="s">
        <v>1329</v>
      </c>
      <c r="C42" s="77" t="s">
        <v>1311</v>
      </c>
      <c r="D42" s="21">
        <v>50</v>
      </c>
      <c r="E42" s="21">
        <v>10</v>
      </c>
      <c r="F42" s="21">
        <v>1</v>
      </c>
      <c r="G42" s="21">
        <v>39</v>
      </c>
      <c r="H42" s="21">
        <v>33</v>
      </c>
      <c r="I42" s="21">
        <v>65</v>
      </c>
    </row>
    <row r="43" spans="1:9" ht="15">
      <c r="A43" s="22">
        <v>12</v>
      </c>
      <c r="B43" s="21" t="s">
        <v>1330</v>
      </c>
      <c r="C43" s="77" t="s">
        <v>1312</v>
      </c>
      <c r="D43" s="21">
        <v>30</v>
      </c>
      <c r="E43" s="21">
        <v>3</v>
      </c>
      <c r="F43" s="21">
        <v>0</v>
      </c>
      <c r="G43" s="21">
        <v>27</v>
      </c>
      <c r="H43" s="21">
        <v>15</v>
      </c>
      <c r="I43" s="21">
        <v>24</v>
      </c>
    </row>
    <row r="45" ht="15">
      <c r="B45" s="39" t="s">
        <v>1333</v>
      </c>
    </row>
    <row r="46" spans="1:10" ht="15">
      <c r="A46" s="21" t="s">
        <v>3</v>
      </c>
      <c r="B46" s="21" t="s">
        <v>1334</v>
      </c>
      <c r="J46" s="21" t="s">
        <v>1331</v>
      </c>
    </row>
    <row r="47" spans="1:10" ht="15">
      <c r="A47" s="21" t="s">
        <v>337</v>
      </c>
      <c r="B47" s="21" t="s">
        <v>1136</v>
      </c>
      <c r="J47" s="21" t="s">
        <v>1331</v>
      </c>
    </row>
    <row r="49" spans="1:10" ht="15">
      <c r="A49" s="21" t="s">
        <v>1335</v>
      </c>
      <c r="B49" s="21" t="s">
        <v>1321</v>
      </c>
      <c r="J49" s="21" t="s">
        <v>1332</v>
      </c>
    </row>
    <row r="50" spans="1:10" ht="15">
      <c r="A50" s="21" t="s">
        <v>1336</v>
      </c>
      <c r="B50" s="21" t="s">
        <v>1322</v>
      </c>
      <c r="J50" s="21" t="s">
        <v>1331</v>
      </c>
    </row>
    <row r="52" spans="1:10" ht="15">
      <c r="A52" s="21" t="s">
        <v>1337</v>
      </c>
      <c r="B52" s="21" t="s">
        <v>1281</v>
      </c>
      <c r="J52" s="21" t="s">
        <v>1331</v>
      </c>
    </row>
    <row r="53" spans="1:10" ht="15">
      <c r="A53" s="21" t="s">
        <v>1338</v>
      </c>
      <c r="B53" s="21" t="s">
        <v>1339</v>
      </c>
      <c r="J53" s="21" t="s">
        <v>1331</v>
      </c>
    </row>
    <row r="55" ht="15">
      <c r="B55" s="39" t="s">
        <v>1340</v>
      </c>
    </row>
    <row r="56" spans="1:10" ht="15">
      <c r="A56" s="21" t="s">
        <v>3</v>
      </c>
      <c r="B56" s="21" t="s">
        <v>1318</v>
      </c>
      <c r="J56" s="21" t="s">
        <v>1332</v>
      </c>
    </row>
    <row r="57" spans="1:10" ht="15">
      <c r="A57" s="21" t="s">
        <v>337</v>
      </c>
      <c r="B57" s="21" t="s">
        <v>1263</v>
      </c>
      <c r="J57" s="21" t="s">
        <v>1332</v>
      </c>
    </row>
    <row r="59" spans="1:10" ht="15">
      <c r="A59" s="21" t="s">
        <v>1335</v>
      </c>
      <c r="B59" s="21" t="s">
        <v>1323</v>
      </c>
      <c r="J59" s="21" t="s">
        <v>1331</v>
      </c>
    </row>
    <row r="60" spans="1:10" ht="15">
      <c r="A60" s="21" t="s">
        <v>1336</v>
      </c>
      <c r="B60" s="21" t="s">
        <v>1341</v>
      </c>
      <c r="J60" s="21" t="s">
        <v>1331</v>
      </c>
    </row>
    <row r="62" spans="1:10" ht="15">
      <c r="A62" s="21" t="s">
        <v>1337</v>
      </c>
      <c r="B62" s="21" t="s">
        <v>1286</v>
      </c>
      <c r="J62" s="21" t="s">
        <v>1332</v>
      </c>
    </row>
    <row r="63" ht="15">
      <c r="A63" s="21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1" sqref="A21"/>
    </sheetView>
  </sheetViews>
  <sheetFormatPr defaultColWidth="9.00390625" defaultRowHeight="15.75"/>
  <cols>
    <col min="1" max="1" width="3.50390625" style="0" customWidth="1"/>
    <col min="2" max="2" width="17.25390625" style="0" customWidth="1"/>
    <col min="3" max="3" width="16.125" style="0" customWidth="1"/>
    <col min="4" max="6" width="6.00390625" style="0" customWidth="1"/>
    <col min="7" max="7" width="5.50390625" style="0" customWidth="1"/>
    <col min="8" max="10" width="6.00390625" style="0" customWidth="1"/>
    <col min="11" max="11" width="1.75390625" style="0" customWidth="1"/>
    <col min="12" max="12" width="2.75390625" style="0" customWidth="1"/>
    <col min="13" max="13" width="6.375" style="0" customWidth="1"/>
    <col min="14" max="14" width="3.25390625" style="0" customWidth="1"/>
  </cols>
  <sheetData>
    <row r="1" ht="16.5" customHeight="1">
      <c r="A1" s="130" t="s">
        <v>1296</v>
      </c>
    </row>
    <row r="2" ht="16.5" customHeight="1">
      <c r="A2" s="17"/>
    </row>
    <row r="3" spans="1:10" ht="16.5" customHeight="1">
      <c r="A3" s="17"/>
      <c r="B3" s="130" t="s">
        <v>1252</v>
      </c>
      <c r="D3" s="131" t="s">
        <v>1253</v>
      </c>
      <c r="E3" s="131" t="s">
        <v>1254</v>
      </c>
      <c r="F3" s="131" t="s">
        <v>1255</v>
      </c>
      <c r="G3" s="131" t="s">
        <v>1256</v>
      </c>
      <c r="H3" s="131" t="s">
        <v>1257</v>
      </c>
      <c r="I3" s="131" t="s">
        <v>1258</v>
      </c>
      <c r="J3" s="131" t="s">
        <v>1259</v>
      </c>
    </row>
    <row r="4" spans="1:10" ht="16.5" customHeight="1">
      <c r="A4" s="132">
        <v>1</v>
      </c>
      <c r="B4" s="133" t="s">
        <v>1260</v>
      </c>
      <c r="C4" s="133" t="s">
        <v>1135</v>
      </c>
      <c r="D4" s="132">
        <v>82</v>
      </c>
      <c r="E4" s="132">
        <v>70</v>
      </c>
      <c r="F4" s="132">
        <v>1</v>
      </c>
      <c r="G4" s="132">
        <v>11</v>
      </c>
      <c r="H4" s="132">
        <v>15</v>
      </c>
      <c r="I4" s="132">
        <v>0</v>
      </c>
      <c r="J4" s="132">
        <v>216</v>
      </c>
    </row>
    <row r="5" spans="1:10" ht="16.5" customHeight="1">
      <c r="A5" s="132">
        <v>2</v>
      </c>
      <c r="B5" s="133" t="s">
        <v>1136</v>
      </c>
      <c r="C5" s="133" t="s">
        <v>1137</v>
      </c>
      <c r="D5" s="132">
        <v>88</v>
      </c>
      <c r="E5" s="132">
        <v>63</v>
      </c>
      <c r="F5" s="132">
        <v>0</v>
      </c>
      <c r="G5" s="132">
        <v>25</v>
      </c>
      <c r="H5" s="132">
        <v>16</v>
      </c>
      <c r="I5" s="132">
        <v>0</v>
      </c>
      <c r="J5" s="132">
        <v>206</v>
      </c>
    </row>
    <row r="6" spans="1:10" ht="16.5" customHeight="1">
      <c r="A6" s="131">
        <v>3</v>
      </c>
      <c r="B6" s="134" t="s">
        <v>1261</v>
      </c>
      <c r="C6" s="134" t="s">
        <v>1194</v>
      </c>
      <c r="D6" s="131">
        <v>88</v>
      </c>
      <c r="E6" s="131">
        <v>45</v>
      </c>
      <c r="F6" s="131">
        <v>1</v>
      </c>
      <c r="G6" s="131">
        <v>42</v>
      </c>
      <c r="H6" s="131">
        <v>16</v>
      </c>
      <c r="I6" s="131">
        <v>0</v>
      </c>
      <c r="J6" s="131">
        <v>171</v>
      </c>
    </row>
    <row r="7" spans="1:11" ht="16.5" customHeight="1">
      <c r="A7" s="131">
        <v>4</v>
      </c>
      <c r="B7" s="134" t="s">
        <v>1262</v>
      </c>
      <c r="C7" s="134" t="s">
        <v>581</v>
      </c>
      <c r="D7" s="131">
        <v>82</v>
      </c>
      <c r="E7" s="131">
        <v>60</v>
      </c>
      <c r="F7" s="131">
        <v>0</v>
      </c>
      <c r="G7" s="131">
        <v>22</v>
      </c>
      <c r="H7" s="131">
        <v>15</v>
      </c>
      <c r="I7" s="131">
        <v>-33</v>
      </c>
      <c r="J7" s="131">
        <v>162</v>
      </c>
      <c r="K7" t="s">
        <v>692</v>
      </c>
    </row>
    <row r="8" spans="1:10" ht="16.5" customHeight="1">
      <c r="A8" s="131">
        <v>5</v>
      </c>
      <c r="B8" s="134" t="s">
        <v>1263</v>
      </c>
      <c r="C8" s="134" t="s">
        <v>522</v>
      </c>
      <c r="D8" s="131">
        <v>88</v>
      </c>
      <c r="E8" s="131">
        <v>30</v>
      </c>
      <c r="F8" s="131">
        <v>4</v>
      </c>
      <c r="G8" s="131">
        <v>54</v>
      </c>
      <c r="H8" s="131">
        <v>16</v>
      </c>
      <c r="I8" s="131">
        <v>0</v>
      </c>
      <c r="J8" s="131">
        <v>144</v>
      </c>
    </row>
    <row r="9" spans="1:10" ht="16.5" customHeight="1">
      <c r="A9" s="131">
        <v>6</v>
      </c>
      <c r="B9" s="134" t="s">
        <v>1264</v>
      </c>
      <c r="C9" s="134" t="s">
        <v>1265</v>
      </c>
      <c r="D9" s="131">
        <v>82</v>
      </c>
      <c r="E9" s="131">
        <v>24</v>
      </c>
      <c r="F9" s="131">
        <v>1</v>
      </c>
      <c r="G9" s="131">
        <v>57</v>
      </c>
      <c r="H9" s="131">
        <v>15</v>
      </c>
      <c r="I9" s="131">
        <v>0</v>
      </c>
      <c r="J9" s="131">
        <v>124</v>
      </c>
    </row>
    <row r="10" spans="1:10" ht="16.5" customHeight="1">
      <c r="A10" s="131">
        <v>7</v>
      </c>
      <c r="B10" s="134" t="s">
        <v>1266</v>
      </c>
      <c r="C10" s="134" t="s">
        <v>1117</v>
      </c>
      <c r="D10" s="131">
        <v>70</v>
      </c>
      <c r="E10" s="131">
        <v>24</v>
      </c>
      <c r="F10" s="131">
        <v>5</v>
      </c>
      <c r="G10" s="131">
        <v>41</v>
      </c>
      <c r="H10" s="131">
        <v>11</v>
      </c>
      <c r="I10" s="131">
        <v>0</v>
      </c>
      <c r="J10" s="131">
        <v>108</v>
      </c>
    </row>
    <row r="11" spans="1:10" ht="16.5" customHeight="1">
      <c r="A11" s="17"/>
      <c r="D11" s="17"/>
      <c r="E11" s="17"/>
      <c r="F11" s="17"/>
      <c r="G11" s="17"/>
      <c r="H11" s="17"/>
      <c r="I11" s="17"/>
      <c r="J11" s="17"/>
    </row>
    <row r="12" spans="1:10" ht="16.5" customHeight="1">
      <c r="A12" s="17"/>
      <c r="B12" s="130" t="s">
        <v>1267</v>
      </c>
      <c r="D12" s="131" t="s">
        <v>1253</v>
      </c>
      <c r="E12" s="131" t="s">
        <v>1254</v>
      </c>
      <c r="F12" s="131" t="s">
        <v>1255</v>
      </c>
      <c r="G12" s="131" t="s">
        <v>1256</v>
      </c>
      <c r="H12" s="131" t="s">
        <v>1257</v>
      </c>
      <c r="I12" s="131" t="s">
        <v>1258</v>
      </c>
      <c r="J12" s="131" t="s">
        <v>1259</v>
      </c>
    </row>
    <row r="13" spans="1:10" ht="16.5" customHeight="1">
      <c r="A13" s="132">
        <v>1</v>
      </c>
      <c r="B13" s="133" t="s">
        <v>1250</v>
      </c>
      <c r="C13" s="133" t="s">
        <v>1188</v>
      </c>
      <c r="D13" s="132">
        <v>94</v>
      </c>
      <c r="E13" s="132">
        <v>64</v>
      </c>
      <c r="F13" s="132">
        <v>2</v>
      </c>
      <c r="G13" s="132">
        <v>28</v>
      </c>
      <c r="H13" s="132">
        <v>17</v>
      </c>
      <c r="I13" s="132">
        <v>0</v>
      </c>
      <c r="J13" s="132">
        <v>215</v>
      </c>
    </row>
    <row r="14" spans="1:10" ht="16.5" customHeight="1">
      <c r="A14" s="132">
        <v>2</v>
      </c>
      <c r="B14" s="133" t="s">
        <v>1268</v>
      </c>
      <c r="C14" s="133" t="s">
        <v>1195</v>
      </c>
      <c r="D14" s="132">
        <v>82</v>
      </c>
      <c r="E14" s="132">
        <v>59</v>
      </c>
      <c r="F14" s="132">
        <v>3</v>
      </c>
      <c r="G14" s="132">
        <v>20</v>
      </c>
      <c r="H14" s="132">
        <v>15</v>
      </c>
      <c r="I14" s="132">
        <v>0</v>
      </c>
      <c r="J14" s="132">
        <v>196</v>
      </c>
    </row>
    <row r="15" spans="1:10" ht="16.5" customHeight="1">
      <c r="A15" s="131">
        <v>3</v>
      </c>
      <c r="B15" s="134" t="s">
        <v>1269</v>
      </c>
      <c r="C15" s="134" t="s">
        <v>1071</v>
      </c>
      <c r="D15" s="131">
        <v>88</v>
      </c>
      <c r="E15" s="131">
        <v>42</v>
      </c>
      <c r="F15" s="131">
        <v>1</v>
      </c>
      <c r="G15" s="131">
        <v>45</v>
      </c>
      <c r="H15" s="131">
        <v>16</v>
      </c>
      <c r="I15" s="131">
        <v>0</v>
      </c>
      <c r="J15" s="131">
        <v>165</v>
      </c>
    </row>
    <row r="16" spans="1:10" ht="16.5" customHeight="1">
      <c r="A16" s="131">
        <v>4</v>
      </c>
      <c r="B16" s="134" t="s">
        <v>1270</v>
      </c>
      <c r="C16" s="134" t="s">
        <v>23</v>
      </c>
      <c r="D16" s="131">
        <v>94</v>
      </c>
      <c r="E16" s="131">
        <v>37</v>
      </c>
      <c r="F16" s="131">
        <v>1</v>
      </c>
      <c r="G16" s="131">
        <v>56</v>
      </c>
      <c r="H16" s="131">
        <v>17</v>
      </c>
      <c r="I16" s="131">
        <v>0</v>
      </c>
      <c r="J16" s="131">
        <v>160</v>
      </c>
    </row>
    <row r="17" spans="1:10" ht="16.5" customHeight="1">
      <c r="A17" s="131">
        <v>5</v>
      </c>
      <c r="B17" s="134" t="s">
        <v>1271</v>
      </c>
      <c r="C17" s="134" t="s">
        <v>1272</v>
      </c>
      <c r="D17" s="131">
        <v>94</v>
      </c>
      <c r="E17" s="131">
        <v>35</v>
      </c>
      <c r="F17" s="131">
        <v>4</v>
      </c>
      <c r="G17" s="131">
        <v>55</v>
      </c>
      <c r="H17" s="131">
        <v>15</v>
      </c>
      <c r="I17" s="131">
        <v>0</v>
      </c>
      <c r="J17" s="131">
        <v>149</v>
      </c>
    </row>
    <row r="18" spans="1:11" ht="16.5" customHeight="1">
      <c r="A18" s="131">
        <v>6</v>
      </c>
      <c r="B18" s="134" t="s">
        <v>1273</v>
      </c>
      <c r="C18" s="134" t="s">
        <v>519</v>
      </c>
      <c r="D18" s="131">
        <v>64</v>
      </c>
      <c r="E18" s="131">
        <v>38</v>
      </c>
      <c r="F18" s="131">
        <v>2</v>
      </c>
      <c r="G18" s="131">
        <v>24</v>
      </c>
      <c r="H18" s="131">
        <v>11</v>
      </c>
      <c r="I18" s="131">
        <v>-26</v>
      </c>
      <c r="J18" s="131">
        <v>107</v>
      </c>
      <c r="K18" t="s">
        <v>692</v>
      </c>
    </row>
    <row r="19" spans="1:11" ht="16.5" customHeight="1">
      <c r="A19" s="131">
        <v>7</v>
      </c>
      <c r="B19" s="134" t="s">
        <v>1274</v>
      </c>
      <c r="C19" s="134" t="s">
        <v>1275</v>
      </c>
      <c r="D19" s="131">
        <v>58</v>
      </c>
      <c r="E19" s="131">
        <v>36</v>
      </c>
      <c r="F19" s="131">
        <v>1</v>
      </c>
      <c r="G19" s="131">
        <v>21</v>
      </c>
      <c r="H19" s="131">
        <v>11</v>
      </c>
      <c r="I19" s="131">
        <v>-30</v>
      </c>
      <c r="J19" s="131">
        <v>98</v>
      </c>
      <c r="K19" t="s">
        <v>692</v>
      </c>
    </row>
    <row r="20" spans="1:10" ht="16.5" customHeight="1">
      <c r="A20" s="17"/>
      <c r="D20" s="17"/>
      <c r="E20" s="17"/>
      <c r="F20" s="17"/>
      <c r="G20" s="17"/>
      <c r="H20" s="17"/>
      <c r="I20" s="17"/>
      <c r="J20" s="17"/>
    </row>
    <row r="21" spans="1:10" ht="16.5" customHeight="1">
      <c r="A21" s="17"/>
      <c r="B21" s="130" t="s">
        <v>1276</v>
      </c>
      <c r="D21" s="131" t="s">
        <v>1253</v>
      </c>
      <c r="E21" s="131" t="s">
        <v>1254</v>
      </c>
      <c r="F21" s="131" t="s">
        <v>1255</v>
      </c>
      <c r="G21" s="131" t="s">
        <v>1256</v>
      </c>
      <c r="H21" s="131" t="s">
        <v>1257</v>
      </c>
      <c r="I21" s="131" t="s">
        <v>1258</v>
      </c>
      <c r="J21" s="131" t="s">
        <v>1259</v>
      </c>
    </row>
    <row r="22" spans="1:10" ht="16.5" customHeight="1">
      <c r="A22" s="132">
        <v>1</v>
      </c>
      <c r="B22" s="133" t="s">
        <v>760</v>
      </c>
      <c r="C22" s="133" t="s">
        <v>1277</v>
      </c>
      <c r="D22" s="132">
        <v>94</v>
      </c>
      <c r="E22" s="132">
        <v>52</v>
      </c>
      <c r="F22" s="132">
        <v>1</v>
      </c>
      <c r="G22" s="132">
        <v>41</v>
      </c>
      <c r="H22" s="132">
        <v>17</v>
      </c>
      <c r="I22" s="132">
        <v>0</v>
      </c>
      <c r="J22" s="132">
        <v>190</v>
      </c>
    </row>
    <row r="23" spans="1:10" ht="16.5" customHeight="1">
      <c r="A23" s="132">
        <v>2</v>
      </c>
      <c r="B23" s="133" t="s">
        <v>1218</v>
      </c>
      <c r="C23" s="133" t="s">
        <v>551</v>
      </c>
      <c r="D23" s="132">
        <v>94</v>
      </c>
      <c r="E23" s="132">
        <v>49</v>
      </c>
      <c r="F23" s="132">
        <v>0</v>
      </c>
      <c r="G23" s="132">
        <v>45</v>
      </c>
      <c r="H23" s="132">
        <v>17</v>
      </c>
      <c r="I23" s="132">
        <v>0</v>
      </c>
      <c r="J23" s="132">
        <v>183</v>
      </c>
    </row>
    <row r="24" spans="1:11" ht="16.5" customHeight="1">
      <c r="A24" s="131">
        <v>3</v>
      </c>
      <c r="B24" s="134" t="s">
        <v>1278</v>
      </c>
      <c r="C24" s="134" t="s">
        <v>1279</v>
      </c>
      <c r="D24" s="131">
        <v>89</v>
      </c>
      <c r="E24" s="131">
        <v>61</v>
      </c>
      <c r="F24" s="131">
        <v>1</v>
      </c>
      <c r="G24" s="131">
        <v>27</v>
      </c>
      <c r="H24" s="131">
        <v>14</v>
      </c>
      <c r="I24" s="131">
        <v>-14</v>
      </c>
      <c r="J24" s="131">
        <v>179</v>
      </c>
      <c r="K24" t="s">
        <v>692</v>
      </c>
    </row>
    <row r="25" spans="1:10" ht="16.5" customHeight="1">
      <c r="A25" s="131">
        <v>4</v>
      </c>
      <c r="B25" s="134" t="s">
        <v>1280</v>
      </c>
      <c r="C25" s="134" t="s">
        <v>1128</v>
      </c>
      <c r="D25" s="131">
        <v>94</v>
      </c>
      <c r="E25" s="131">
        <v>45</v>
      </c>
      <c r="F25" s="131">
        <v>1</v>
      </c>
      <c r="G25" s="131">
        <v>48</v>
      </c>
      <c r="H25" s="131">
        <v>17</v>
      </c>
      <c r="I25" s="131">
        <v>0</v>
      </c>
      <c r="J25" s="131">
        <v>176</v>
      </c>
    </row>
    <row r="26" spans="1:11" ht="16.5" customHeight="1">
      <c r="A26" s="131">
        <v>5</v>
      </c>
      <c r="B26" s="134" t="s">
        <v>1281</v>
      </c>
      <c r="C26" s="134" t="s">
        <v>1282</v>
      </c>
      <c r="D26" s="131">
        <v>83</v>
      </c>
      <c r="E26" s="131">
        <v>53</v>
      </c>
      <c r="F26" s="131">
        <v>2</v>
      </c>
      <c r="G26" s="131">
        <v>28</v>
      </c>
      <c r="H26" s="131">
        <v>15</v>
      </c>
      <c r="I26" s="131">
        <v>-11</v>
      </c>
      <c r="J26" s="131">
        <v>172</v>
      </c>
      <c r="K26" t="s">
        <v>692</v>
      </c>
    </row>
    <row r="27" spans="1:10" ht="16.5" customHeight="1">
      <c r="A27" s="131">
        <v>6</v>
      </c>
      <c r="B27" s="134" t="s">
        <v>1236</v>
      </c>
      <c r="C27" s="134" t="s">
        <v>38</v>
      </c>
      <c r="D27" s="131">
        <v>94</v>
      </c>
      <c r="E27" s="131">
        <v>23</v>
      </c>
      <c r="F27" s="131">
        <v>2</v>
      </c>
      <c r="G27" s="131">
        <v>69</v>
      </c>
      <c r="H27" s="131">
        <v>17</v>
      </c>
      <c r="I27" s="131">
        <v>0</v>
      </c>
      <c r="J27" s="131">
        <v>133</v>
      </c>
    </row>
    <row r="28" spans="1:11" ht="16.5" customHeight="1">
      <c r="A28" s="131">
        <v>7</v>
      </c>
      <c r="B28" s="134" t="s">
        <v>1283</v>
      </c>
      <c r="C28" s="134" t="s">
        <v>57</v>
      </c>
      <c r="D28" s="131">
        <v>83</v>
      </c>
      <c r="E28" s="131">
        <v>29</v>
      </c>
      <c r="F28" s="131">
        <v>0</v>
      </c>
      <c r="G28" s="131">
        <v>54</v>
      </c>
      <c r="H28" s="131">
        <v>15</v>
      </c>
      <c r="I28" s="131">
        <v>-6</v>
      </c>
      <c r="J28" s="131">
        <v>127</v>
      </c>
      <c r="K28" t="s">
        <v>692</v>
      </c>
    </row>
    <row r="29" spans="1:10" ht="16.5" customHeight="1">
      <c r="A29" s="17"/>
      <c r="D29" s="17"/>
      <c r="E29" s="17"/>
      <c r="F29" s="17"/>
      <c r="G29" s="17"/>
      <c r="H29" s="17"/>
      <c r="I29" s="17"/>
      <c r="J29" s="17"/>
    </row>
    <row r="30" spans="1:10" ht="16.5" customHeight="1">
      <c r="A30" s="17"/>
      <c r="B30" s="130" t="s">
        <v>1284</v>
      </c>
      <c r="D30" s="131" t="s">
        <v>1253</v>
      </c>
      <c r="E30" s="131" t="s">
        <v>1254</v>
      </c>
      <c r="F30" s="131" t="s">
        <v>1255</v>
      </c>
      <c r="G30" s="131" t="s">
        <v>1256</v>
      </c>
      <c r="H30" s="131" t="s">
        <v>1257</v>
      </c>
      <c r="I30" s="131" t="s">
        <v>1258</v>
      </c>
      <c r="J30" s="131" t="s">
        <v>1259</v>
      </c>
    </row>
    <row r="31" spans="1:10" ht="16.5" customHeight="1">
      <c r="A31" s="132">
        <v>1</v>
      </c>
      <c r="B31" s="133" t="s">
        <v>1152</v>
      </c>
      <c r="C31" s="133" t="s">
        <v>1153</v>
      </c>
      <c r="D31" s="132">
        <v>91</v>
      </c>
      <c r="E31" s="132">
        <v>62</v>
      </c>
      <c r="F31" s="132">
        <v>3</v>
      </c>
      <c r="G31" s="132">
        <v>26</v>
      </c>
      <c r="H31" s="132">
        <v>15</v>
      </c>
      <c r="I31" s="132">
        <v>0</v>
      </c>
      <c r="J31" s="132">
        <v>202</v>
      </c>
    </row>
    <row r="32" spans="1:11" ht="16.5" customHeight="1">
      <c r="A32" s="132">
        <v>2</v>
      </c>
      <c r="B32" s="133" t="s">
        <v>1095</v>
      </c>
      <c r="C32" s="133" t="s">
        <v>190</v>
      </c>
      <c r="D32" s="132">
        <v>84</v>
      </c>
      <c r="E32" s="132">
        <v>61</v>
      </c>
      <c r="F32" s="132">
        <v>2</v>
      </c>
      <c r="G32" s="132">
        <v>21</v>
      </c>
      <c r="H32" s="132">
        <v>16</v>
      </c>
      <c r="I32" s="132">
        <v>-23</v>
      </c>
      <c r="J32" s="132">
        <v>181</v>
      </c>
      <c r="K32" t="s">
        <v>692</v>
      </c>
    </row>
    <row r="33" spans="1:11" ht="16.5" customHeight="1">
      <c r="A33" s="131">
        <v>3</v>
      </c>
      <c r="B33" s="134" t="s">
        <v>1248</v>
      </c>
      <c r="C33" s="134" t="s">
        <v>1285</v>
      </c>
      <c r="D33" s="131">
        <v>91</v>
      </c>
      <c r="E33" s="131">
        <v>42</v>
      </c>
      <c r="F33" s="131">
        <v>1</v>
      </c>
      <c r="G33" s="131">
        <v>48</v>
      </c>
      <c r="H33" s="131">
        <v>17</v>
      </c>
      <c r="I33" s="131">
        <v>-11</v>
      </c>
      <c r="J33" s="131">
        <v>159</v>
      </c>
      <c r="K33" t="s">
        <v>692</v>
      </c>
    </row>
    <row r="34" spans="1:11" ht="16.5" customHeight="1">
      <c r="A34" s="131">
        <v>4</v>
      </c>
      <c r="B34" s="134" t="s">
        <v>1286</v>
      </c>
      <c r="C34" s="134" t="s">
        <v>1287</v>
      </c>
      <c r="D34" s="131">
        <v>91</v>
      </c>
      <c r="E34" s="131">
        <v>40</v>
      </c>
      <c r="F34" s="131">
        <v>4</v>
      </c>
      <c r="G34" s="131">
        <v>47</v>
      </c>
      <c r="H34" s="131">
        <v>16</v>
      </c>
      <c r="I34" s="131">
        <v>-6</v>
      </c>
      <c r="J34" s="131">
        <v>158</v>
      </c>
      <c r="K34" t="s">
        <v>692</v>
      </c>
    </row>
    <row r="35" spans="1:11" ht="16.5" customHeight="1">
      <c r="A35" s="131">
        <v>5</v>
      </c>
      <c r="B35" s="134" t="s">
        <v>1288</v>
      </c>
      <c r="C35" s="134" t="s">
        <v>1289</v>
      </c>
      <c r="D35" s="131">
        <v>70</v>
      </c>
      <c r="E35" s="131">
        <v>50</v>
      </c>
      <c r="F35" s="131">
        <v>0</v>
      </c>
      <c r="G35" s="131">
        <v>20</v>
      </c>
      <c r="H35" s="131">
        <v>14</v>
      </c>
      <c r="I35" s="131">
        <v>-24</v>
      </c>
      <c r="J35" s="131">
        <v>146</v>
      </c>
      <c r="K35" t="s">
        <v>692</v>
      </c>
    </row>
    <row r="36" spans="1:10" ht="16.5" customHeight="1">
      <c r="A36" s="131">
        <v>6</v>
      </c>
      <c r="B36" s="134" t="s">
        <v>1290</v>
      </c>
      <c r="C36" s="134" t="s">
        <v>1291</v>
      </c>
      <c r="D36" s="131">
        <v>84</v>
      </c>
      <c r="E36" s="131">
        <v>36</v>
      </c>
      <c r="F36" s="131">
        <v>0</v>
      </c>
      <c r="G36" s="131">
        <v>48</v>
      </c>
      <c r="H36" s="131">
        <v>14</v>
      </c>
      <c r="I36" s="131">
        <v>0</v>
      </c>
      <c r="J36" s="131">
        <v>142</v>
      </c>
    </row>
    <row r="37" spans="1:10" ht="16.5" customHeight="1">
      <c r="A37" s="131">
        <v>7</v>
      </c>
      <c r="B37" s="134" t="s">
        <v>1292</v>
      </c>
      <c r="C37" s="134" t="s">
        <v>1293</v>
      </c>
      <c r="D37" s="131">
        <v>63</v>
      </c>
      <c r="E37" s="131">
        <v>37</v>
      </c>
      <c r="F37" s="131">
        <v>0</v>
      </c>
      <c r="G37" s="131">
        <v>26</v>
      </c>
      <c r="H37" s="131">
        <v>10</v>
      </c>
      <c r="I37" s="131">
        <v>0</v>
      </c>
      <c r="J37" s="131">
        <v>124</v>
      </c>
    </row>
    <row r="38" spans="1:11" ht="16.5" customHeight="1">
      <c r="A38" s="131">
        <v>8</v>
      </c>
      <c r="B38" s="134" t="s">
        <v>1294</v>
      </c>
      <c r="C38" s="134" t="s">
        <v>1285</v>
      </c>
      <c r="D38" s="131">
        <v>70</v>
      </c>
      <c r="E38" s="131">
        <v>12</v>
      </c>
      <c r="F38" s="131">
        <v>1</v>
      </c>
      <c r="G38" s="131">
        <v>57</v>
      </c>
      <c r="H38" s="131">
        <v>14</v>
      </c>
      <c r="I38" s="131">
        <v>-5</v>
      </c>
      <c r="J38" s="131">
        <v>90</v>
      </c>
      <c r="K38" t="s">
        <v>692</v>
      </c>
    </row>
    <row r="39" spans="4:10" ht="16.5" customHeight="1">
      <c r="D39" s="17" t="s">
        <v>542</v>
      </c>
      <c r="E39" s="17"/>
      <c r="F39" s="17" t="s">
        <v>542</v>
      </c>
      <c r="G39" s="17"/>
      <c r="H39" s="17"/>
      <c r="I39" s="17"/>
      <c r="J39" s="17" t="s">
        <v>542</v>
      </c>
    </row>
    <row r="40" spans="1:10" ht="16.5" customHeight="1">
      <c r="A40" t="s">
        <v>1295</v>
      </c>
      <c r="D40" s="17"/>
      <c r="E40" s="17"/>
      <c r="F40" s="17"/>
      <c r="G40" s="17"/>
      <c r="H40" s="17"/>
      <c r="I40" s="17"/>
      <c r="J40" s="17"/>
    </row>
    <row r="41" spans="4:10" ht="15">
      <c r="D41" s="17"/>
      <c r="E41" s="17"/>
      <c r="F41" s="17"/>
      <c r="G41" s="17"/>
      <c r="H41" s="17"/>
      <c r="I41" s="17"/>
      <c r="J41" s="17"/>
    </row>
    <row r="42" spans="4:10" ht="15">
      <c r="D42" s="17"/>
      <c r="E42" s="17"/>
      <c r="F42" s="17"/>
      <c r="G42" s="17"/>
      <c r="H42" s="17"/>
      <c r="I42" s="17"/>
      <c r="J42" s="17"/>
    </row>
    <row r="43" spans="4:10" ht="15">
      <c r="D43" s="17"/>
      <c r="E43" s="17"/>
      <c r="F43" s="17"/>
      <c r="G43" s="17"/>
      <c r="H43" s="17"/>
      <c r="I43" s="17"/>
      <c r="J43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Devon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Lunchtime Leagues</dc:title>
  <dc:subject/>
  <dc:creator>Martin Oram</dc:creator>
  <cp:keywords/>
  <dc:description/>
  <cp:lastModifiedBy>Martin Oram</cp:lastModifiedBy>
  <cp:lastPrinted>2019-04-02T22:11:46Z</cp:lastPrinted>
  <dcterms:created xsi:type="dcterms:W3CDTF">2002-05-01T10:41:10Z</dcterms:created>
  <dcterms:modified xsi:type="dcterms:W3CDTF">2023-04-03T22:19:34Z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